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moinc\OneDrive\Documents\DBA 850\"/>
    </mc:Choice>
  </mc:AlternateContent>
  <xr:revisionPtr revIDLastSave="0" documentId="8_{BA58FA5A-64FC-4AFE-BCF7-3446E7D6A718}" xr6:coauthVersionLast="47" xr6:coauthVersionMax="47" xr10:uidLastSave="{00000000-0000-0000-0000-000000000000}"/>
  <bookViews>
    <workbookView xWindow="-120" yWindow="-120" windowWidth="29040" windowHeight="15720" tabRatio="824" activeTab="3" xr2:uid="{00000000-000D-0000-FFFF-FFFF00000000}"/>
  </bookViews>
  <sheets>
    <sheet name="PRISMA Map" sheetId="61" r:id="rId1"/>
    <sheet name="Exported records" sheetId="9" state="hidden" r:id="rId2"/>
    <sheet name="Review of Search Strings" sheetId="62" state="hidden" r:id="rId3"/>
    <sheet name="Executed Searches" sheetId="63" r:id="rId4"/>
    <sheet name="Assessment CEBMA" sheetId="44" r:id="rId5"/>
    <sheet name="Outcome of Assessment" sheetId="45" r:id="rId6"/>
    <sheet name="MMAT Arn Qul" sheetId="58" r:id="rId7"/>
    <sheet name="MMAT Auv Qul" sheetId="59" r:id="rId8"/>
    <sheet name="MMAT Auv 2 Qul" sheetId="54" r:id="rId9"/>
    <sheet name="MMAT Dal Qul" sheetId="55" r:id="rId10"/>
    <sheet name="MMAT Kar Qul" sheetId="56" r:id="rId11"/>
    <sheet name="MMAT Mub Qun" sheetId="50" r:id="rId12"/>
    <sheet name="MMAT Mut Qun" sheetId="49" r:id="rId13"/>
    <sheet name="MMAT Myl Qul" sheetId="57" r:id="rId14"/>
    <sheet name="MMAT Nin Qul" sheetId="52" r:id="rId15"/>
    <sheet name="MMAT Sha Qul" sheetId="53" r:id="rId16"/>
    <sheet name="MMAT Sol Qul" sheetId="51" r:id="rId17"/>
    <sheet name="MMAT Tur Qul" sheetId="48" r:id="rId18"/>
    <sheet name="MMAT Yos Qun" sheetId="46" r:id="rId19"/>
    <sheet name="MMAT Doeleman" sheetId="47" state="hidden" r:id="rId20"/>
    <sheet name="Topic" sheetId="35" r:id="rId21"/>
    <sheet name="Exemplar Articles" sheetId="3" r:id="rId22"/>
    <sheet name="Keywords" sheetId="16" r:id="rId23"/>
    <sheet name="Testing exemplars" sheetId="25" r:id="rId24"/>
    <sheet name="Copyright" sheetId="37" state="hidden" r:id="rId25"/>
    <sheet name="Results summary" sheetId="38" state="hidden" r:id="rId26"/>
    <sheet name="QA" sheetId="41" state="hidden" r:id="rId27"/>
    <sheet name="PRISMA" sheetId="42" state="hidden" r:id="rId28"/>
  </sheets>
  <definedNames>
    <definedName name="Number">#REF!</definedName>
    <definedName name="TABLE_10_2">#REF!</definedName>
    <definedName name="TABLE_10_3">#REF!</definedName>
    <definedName name="TABLE_10_4">#REF!</definedName>
    <definedName name="TABLE_10_5">#REF!</definedName>
    <definedName name="TABLE_11_2">#REF!</definedName>
    <definedName name="TABLE_11_3">#REF!</definedName>
    <definedName name="TABLE_11_4">#REF!</definedName>
    <definedName name="TABLE_11_5">#REF!</definedName>
    <definedName name="TABLE_12_2">#REF!</definedName>
    <definedName name="TABLE_12_3">#REF!</definedName>
    <definedName name="TABLE_12_4">#REF!</definedName>
    <definedName name="TABLE_12_5">#REF!</definedName>
    <definedName name="TABLE_13_2">#REF!</definedName>
    <definedName name="TABLE_13_3">#REF!</definedName>
    <definedName name="TABLE_13_4">#REF!</definedName>
    <definedName name="TABLE_13_5">#REF!</definedName>
    <definedName name="TABLE_14_2">#REF!</definedName>
    <definedName name="TABLE_14_3">#REF!</definedName>
    <definedName name="TABLE_14_4">#REF!</definedName>
    <definedName name="TABLE_14_5">#REF!</definedName>
    <definedName name="TABLE_15_2">#REF!</definedName>
    <definedName name="TABLE_15_3">#REF!</definedName>
    <definedName name="TABLE_15_4">#REF!</definedName>
    <definedName name="TABLE_15_5">#REF!</definedName>
    <definedName name="TABLE_16_2">#REF!</definedName>
    <definedName name="TABLE_16_3">#REF!</definedName>
    <definedName name="TABLE_16_5">#REF!</definedName>
    <definedName name="TABLE_17_3">#REF!</definedName>
    <definedName name="TABLE_17_5">#REF!</definedName>
    <definedName name="TABLE_18_5">#REF!</definedName>
    <definedName name="TABLE_19_5">#REF!</definedName>
    <definedName name="TABLE_2">#REF!</definedName>
    <definedName name="TABLE_2_2">#REF!</definedName>
    <definedName name="TABLE_2_3">#REF!</definedName>
    <definedName name="TABLE_2_4">#REF!</definedName>
    <definedName name="TABLE_2_5">#REF!</definedName>
    <definedName name="TABLE_20_5">#REF!</definedName>
    <definedName name="TABLE_21_5">#REF!</definedName>
    <definedName name="TABLE_22_5">#REF!</definedName>
    <definedName name="TABLE_23_5">#REF!</definedName>
    <definedName name="TABLE_24_5">#REF!</definedName>
    <definedName name="TABLE_25_5">#REF!</definedName>
    <definedName name="TABLE_26_5">#REF!</definedName>
    <definedName name="TABLE_27_5">#REF!</definedName>
    <definedName name="TABLE_28_5">#REF!</definedName>
    <definedName name="TABLE_29_5">#REF!</definedName>
    <definedName name="TABLE_3">#REF!</definedName>
    <definedName name="TABLE_3_2">#REF!</definedName>
    <definedName name="TABLE_3_3">#REF!</definedName>
    <definedName name="TABLE_3_4">#REF!</definedName>
    <definedName name="TABLE_3_5">#REF!</definedName>
    <definedName name="TABLE_30_5">#REF!</definedName>
    <definedName name="TABLE_31_5">#REF!</definedName>
    <definedName name="TABLE_32_5">#REF!</definedName>
    <definedName name="TABLE_33_5">#REF!</definedName>
    <definedName name="TABLE_34_5">#REF!</definedName>
    <definedName name="TABLE_35_5">#REF!</definedName>
    <definedName name="TABLE_36_5">#REF!</definedName>
    <definedName name="TABLE_37_5">#REF!</definedName>
    <definedName name="TABLE_38_5">#REF!</definedName>
    <definedName name="TABLE_39_5">#REF!</definedName>
    <definedName name="TABLE_4">#REF!</definedName>
    <definedName name="TABLE_4_2">#REF!</definedName>
    <definedName name="TABLE_4_3">#REF!</definedName>
    <definedName name="TABLE_4_4">#REF!</definedName>
    <definedName name="TABLE_4_5">#REF!</definedName>
    <definedName name="TABLE_40_5">#REF!</definedName>
    <definedName name="TABLE_41_5">#REF!</definedName>
    <definedName name="TABLE_42_5">#REF!</definedName>
    <definedName name="TABLE_43_5">#REF!</definedName>
    <definedName name="TABLE_44_5">#REF!</definedName>
    <definedName name="TABLE_45_5">#REF!</definedName>
    <definedName name="TABLE_46_5">#REF!</definedName>
    <definedName name="TABLE_5">#REF!</definedName>
    <definedName name="TABLE_5_2">#REF!</definedName>
    <definedName name="TABLE_5_3">#REF!</definedName>
    <definedName name="TABLE_5_4">#REF!</definedName>
    <definedName name="TABLE_5_5">#REF!</definedName>
    <definedName name="TABLE_6_2">#REF!</definedName>
    <definedName name="TABLE_6_3">#REF!</definedName>
    <definedName name="TABLE_6_4">#REF!</definedName>
    <definedName name="TABLE_6_5">#REF!</definedName>
    <definedName name="TABLE_7_2">#REF!</definedName>
    <definedName name="TABLE_7_3">#REF!</definedName>
    <definedName name="TABLE_7_4">#REF!</definedName>
    <definedName name="TABLE_7_5">#REF!</definedName>
    <definedName name="TABLE_8_2">#REF!</definedName>
    <definedName name="TABLE_8_3">#REF!</definedName>
    <definedName name="TABLE_8_4">#REF!</definedName>
    <definedName name="TABLE_8_5">#REF!</definedName>
    <definedName name="TABLE_9_2">#REF!</definedName>
    <definedName name="TABLE_9_3">#REF!</definedName>
    <definedName name="TABLE_9_4">#REF!</definedName>
    <definedName name="TABLE_9_5">#REF!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 i="63" l="1"/>
  <c r="V7" i="61"/>
  <c r="V6" i="61"/>
  <c r="E3" i="25"/>
  <c r="D17" i="63"/>
  <c r="B13" i="42"/>
  <c r="V8" i="61" l="1"/>
  <c r="V10" i="61" s="1"/>
  <c r="V12" i="61" s="1"/>
  <c r="V14" i="61" s="1"/>
  <c r="M2" i="45"/>
  <c r="L2" i="45"/>
  <c r="K2" i="45"/>
  <c r="I2" i="45"/>
  <c r="H2" i="45"/>
  <c r="G2" i="45"/>
  <c r="F2" i="45"/>
  <c r="E2" i="45"/>
  <c r="D2" i="45"/>
  <c r="C2" i="45"/>
  <c r="B2" i="45"/>
  <c r="J23" i="51"/>
  <c r="J23" i="55"/>
  <c r="J23" i="59"/>
  <c r="I23" i="54"/>
  <c r="J23" i="54" s="1"/>
  <c r="I23" i="55"/>
  <c r="I23" i="56"/>
  <c r="J23" i="56" s="1"/>
  <c r="H23" i="57"/>
  <c r="I23" i="57" s="1"/>
  <c r="H23" i="52"/>
  <c r="I23" i="52" s="1"/>
  <c r="J2" i="45" s="1"/>
  <c r="I23" i="53"/>
  <c r="J23" i="53" s="1"/>
  <c r="I23" i="51"/>
  <c r="I23" i="48"/>
  <c r="J23" i="48" s="1"/>
  <c r="I23" i="59"/>
  <c r="J23" i="58"/>
  <c r="I23" i="58"/>
  <c r="J39" i="58" l="1"/>
  <c r="J12" i="58"/>
  <c r="J11" i="58"/>
  <c r="H39" i="50"/>
  <c r="I39" i="50" s="1"/>
  <c r="H23" i="50"/>
  <c r="H39" i="49"/>
  <c r="I39" i="49" s="1"/>
  <c r="I23" i="49"/>
  <c r="H23" i="49"/>
  <c r="I12" i="49"/>
  <c r="I11" i="49"/>
  <c r="I39" i="47"/>
  <c r="J39" i="47" s="1"/>
  <c r="J23" i="47"/>
  <c r="I23" i="47"/>
  <c r="I12" i="47"/>
  <c r="J12" i="47" s="1"/>
  <c r="H39" i="46"/>
  <c r="I39" i="46" s="1"/>
  <c r="N2" i="45" s="1"/>
  <c r="H23" i="46"/>
  <c r="C28" i="38"/>
  <c r="C19" i="38"/>
  <c r="C18" i="38"/>
  <c r="D18" i="9"/>
  <c r="C29" i="38" s="1"/>
  <c r="D13" i="9"/>
  <c r="B3" i="25"/>
  <c r="D3" i="25"/>
  <c r="C3" i="25"/>
  <c r="F23" i="42"/>
  <c r="F21" i="42"/>
  <c r="F19" i="42"/>
  <c r="F15" i="42"/>
  <c r="F30" i="38"/>
  <c r="E14" i="42" s="1"/>
  <c r="E30" i="38"/>
  <c r="D14" i="42" s="1"/>
  <c r="D17" i="42" s="1"/>
  <c r="D18" i="42" s="1"/>
  <c r="D30" i="38"/>
  <c r="C14" i="42" s="1"/>
  <c r="F28" i="38"/>
  <c r="E13" i="42" s="1"/>
  <c r="E28" i="38"/>
  <c r="D13" i="42" s="1"/>
  <c r="D28" i="38"/>
  <c r="C13" i="42" s="1"/>
  <c r="G27" i="38"/>
  <c r="G26" i="38"/>
  <c r="G25" i="38"/>
  <c r="G24" i="38"/>
  <c r="G23" i="38"/>
  <c r="G22" i="38"/>
  <c r="G21" i="38"/>
  <c r="G20" i="38"/>
  <c r="G19" i="38"/>
  <c r="G18" i="38"/>
  <c r="G17" i="38"/>
  <c r="F3" i="25"/>
  <c r="C30" i="38" l="1"/>
  <c r="B14" i="42" s="1"/>
  <c r="G29" i="38"/>
  <c r="G30" i="38" s="1"/>
  <c r="F14" i="42" s="1"/>
  <c r="E16" i="42"/>
  <c r="G28" i="38"/>
  <c r="F13" i="42" s="1"/>
  <c r="E20" i="42"/>
  <c r="E17" i="42"/>
  <c r="E18" i="42" s="1"/>
  <c r="D16" i="42"/>
  <c r="C17" i="42"/>
  <c r="C18" i="42" s="1"/>
  <c r="C20" i="42"/>
  <c r="C16" i="42"/>
  <c r="D20" i="42"/>
  <c r="B20" i="42" l="1"/>
  <c r="B22" i="42" s="1"/>
  <c r="F22" i="42" s="1"/>
  <c r="B17" i="42"/>
  <c r="B18" i="42" s="1"/>
  <c r="F18" i="42" s="1"/>
  <c r="B16" i="42"/>
  <c r="F16" i="42" s="1"/>
  <c r="F20" i="42"/>
  <c r="F17" i="42" l="1"/>
</calcChain>
</file>

<file path=xl/sharedStrings.xml><?xml version="1.0" encoding="utf-8"?>
<sst xmlns="http://schemas.openxmlformats.org/spreadsheetml/2006/main" count="1894" uniqueCount="605">
  <si>
    <t>What is your topic?</t>
  </si>
  <si>
    <t>Inclusion criteria</t>
  </si>
  <si>
    <t>Exclusion criteria</t>
  </si>
  <si>
    <t>What are the concepts within this topic that you would search for?</t>
  </si>
  <si>
    <t>Note: Not all topics necessarily have three concepts</t>
  </si>
  <si>
    <t>Databases:</t>
  </si>
  <si>
    <t>https://www.youtube.com/watch?v=PYUhw_0HoE8</t>
  </si>
  <si>
    <t>Instructions: Find 3-5 articles that you would expect/hope to be brought back by a search for articles that relate to all of your concepts. Put the citation information, or at least article title and first author in the first box. Then look at the abstract for the article and put in any relevant terms that you see for your concepts in the next section. Then put any keywords that the author included underneath. Use these to get you started on words to put in the keywords tab for each concept.</t>
  </si>
  <si>
    <t>Exemplar article #1:</t>
  </si>
  <si>
    <t>Exemplar article #2:</t>
  </si>
  <si>
    <t>Exemplar article #3:</t>
  </si>
  <si>
    <t>Exemplar article #4:</t>
  </si>
  <si>
    <t>Exemplar article #5:</t>
  </si>
  <si>
    <t>From article abstract</t>
  </si>
  <si>
    <t>Author keywords</t>
  </si>
  <si>
    <t>Here put any keywords that you've found, or can think of for each of your concepts. Include variations, synoymns, and highly related terms. Also, you can document terms that you considered but ultimately decided not to use.</t>
  </si>
  <si>
    <t>Concept#1:</t>
  </si>
  <si>
    <t>notes</t>
  </si>
  <si>
    <t>Concept#2:</t>
  </si>
  <si>
    <t xml:space="preserve">Concept#3: </t>
  </si>
  <si>
    <t>Terms not used</t>
  </si>
  <si>
    <t>Rationale</t>
  </si>
  <si>
    <t>Notes</t>
  </si>
  <si>
    <t>Exemplar article #1</t>
  </si>
  <si>
    <t>Exemplar article #2</t>
  </si>
  <si>
    <t>Exemplar article #3</t>
  </si>
  <si>
    <t>Exemplar article #4</t>
  </si>
  <si>
    <t>Exemplar article #5</t>
  </si>
  <si>
    <t>Examples</t>
  </si>
  <si>
    <t>Here you should document the final number of results that you get from your search in each database that you then export. You can also document the total number of records, the number of duplicates removed, and the total number of unique records.</t>
  </si>
  <si>
    <t>References Exported</t>
  </si>
  <si>
    <t>Database name</t>
  </si>
  <si>
    <t>Date of search</t>
  </si>
  <si>
    <t>Total number of records:</t>
  </si>
  <si>
    <t>Total duplicates removed:</t>
  </si>
  <si>
    <t>Total unique references</t>
  </si>
  <si>
    <t xml:space="preserve">Social Learning Theory
Narrative Paradigm Theory
Storytelling
Narratives
Engagement
Non senior buy-in
Effective Strategy Implementation
Leadership </t>
  </si>
  <si>
    <t>Concept 1: Storytelling for strategic change</t>
  </si>
  <si>
    <t>Concept 2: Strategic engagement and storytelling narratives</t>
  </si>
  <si>
    <t>Concept 3: Organizational change and learning</t>
  </si>
  <si>
    <t>Google Scholar, EBSCO Discovery, One Search, Proquest, Science Direct, JSTOR, Emerald, and Taylor &amp; Francis online databases</t>
  </si>
  <si>
    <t>articles published in English between 2012 and 2022 to gather the most recent organizational practices,  </t>
  </si>
  <si>
    <t>Exclusion criteria were all studies not focused on effective strategy implementation and studies that took place before 2012, the minimum publication year. Other exclusion criteria were opinion and commentary articles with unsubstantiated claims. Furthermore, articles that omitted literature review sections and/or details and contribution sections were excluded from the study selection since they did not explain the basis of the theoretical framework or the study's relevance to the scientific area or future studies. The databases searched were EBSCO Host, EBSCO Discovery, ProQuest, Science Direct, Taylor &amp; Francis, and Google Scholar since, during exploratory research, the Boolean search terms yielded the best sample of relevant articles. </t>
  </si>
  <si>
    <t>** articles published in English between 2012 and 2022 to gather the most recent organizational practices, 
** preference for peer-reviewed articles published in major journals, which indicates the study has been analyzed and controlled for quality prior to publication, 
** primary studies, e.g., cross-sectional quantitative, qualitative, or mixed methods research,
** consultancy practitioner case studies and experiments which documented the use of visual strategy maps for effective strategy implementation,
** systematic reviews using meta-analysis which compile and examine volumes of quantitative findings with varying effect sizes (Cooke et al., 2012) since systematic reviews coupled with meta-analyses are considered quality benchmarks for performing research reviews (Crocetti, 2016),
 </t>
  </si>
  <si>
    <t xml:space="preserve">** studies had to contain contribution and literature review sections,
** studies focused on strategy, activities that contribute to effective strategy implementation, program management,
** the use of visual strategy maps to foster an understanding of strategy, performance management, barriers, and facilitators of effective performance. 
</t>
  </si>
  <si>
    <t>Ball, M., &amp; Brown, W. J. (2021). Strategic Communication through Narration: How US Marine Corps Commandants Still Use Story to Inspire Support. Marine Corps History, 7(2), 54-68.</t>
  </si>
  <si>
    <t xml:space="preserve">Abstract: During the past four decades Walter R. Fisher’s narrative theory has been developed and applied to many different areas of communication study. Yet, to date, extraordinarily little research has applied Fisher’s theory to the study of military communication, despite Fisher’s own formative experiences as a Marine, combat veteran in Korea, and drill instructor. This study illustrates how Fisher’s theoretical framework provides a use- ful model for studying how Marine Corps Commandants strategically use storytelling to communicate impor- tant messages to those within their community. By examining three artifacts as communicative narratives, we explore how Commandants have used Fisher’s tools to persuade their fighting forces to grasp their perspective about the situated circumstances, posture, and future direction of their command. Implications of storytell- ing as a powerful communication tool in the military and recommendations for future research are discussed. </t>
  </si>
  <si>
    <t xml:space="preserve">This paper examines the ebb and flow of organizational power and control during an organizational change where a CEO mobilized narratives to liberate his com-
pany from top-down control. The emer- gent conceptual model makes sense of what appears to be discursive disorder – a cacophony of change narratives. Its con- tribution is twofold. Firstly, by identify- ing three ‘narratives in the making’ – the initial, counter and corrective narratives, it elaborates the meso-level narrative mech- anisms at the heart of discursive struggles during change and extends Boje’s (2010) triad of narrativity. Secondly, it confirms the utility of the ‘organizational becoming’ and CCO perspectives of organizing for understanding change </t>
  </si>
  <si>
    <t>Arnaud, N., Mills, C., &amp; Legrand, C. (2016). Liberation through narrativity: A case of organization reconstruction through strategic storytelling. Management International/International Management/Gestiòn Internacional, 20(2), 107-118.</t>
  </si>
  <si>
    <t>Complexity theory; Dialogue; Learning; Memes; Storytelling; Strategic leadership</t>
  </si>
  <si>
    <t>Boal, K. B., &amp; Schultz, P. L. (2007). Storytelling, time, and evolution: The role of strategic leadership in complex adaptive systems. The leadership quarterly, 18(4), 411-428.</t>
  </si>
  <si>
    <t>Purpose - The authors advocate making storytelling an integral tool of corporate strategy. Stories create the experience that lets strategy be understood at a personal level. In order to be effective, strategy must not just inform, it must. And people are never inspired by reason alone. Design methodology approach - A case study of the development and presentation of a strategic story - one designed to describe the future of San Juan Regional. It became known as "The Raiders of the Lost Art. Findings - According the CEO of San Juan Regiona'. We learned a whole new way for management and employees to work together to make dramatic new things happen. So we have committed to this type of storytelling and feedback to be done every 18 months. Research limitations implications - Research on the success of companies implementing strategic change using the storytelling tool vs. those that rely on an analytical presentation would be valuable. Practical implications - If you want your change message to actually take hold - if you want it to transform how things are done in your world - then weave your message about the new strategy into a compelling and memorable story. Originality value - When more leaders immerse their employees in compelling and inspirational strategy stories, more companies will achieve their change goals. © Emerald Group Publishing Limited.</t>
  </si>
  <si>
    <t>Change management; Communication management; Storytelling; Strategic change</t>
  </si>
  <si>
    <t>Adamson, G., Pine, J., Van Steenhoven, T., &amp; Kroupa, J. (2006). How storytelling can drive strategic change. Strategy &amp; Leadership.</t>
  </si>
  <si>
    <t>This article presents a phenomenological inquiry into storytelling practices in corporate strategy-making processes, as experienced by nonsenior stakeholders. The authors utilize the potential of phenomenological methods to provide an enriched understanding of strategy as lived, embodied experience. Based on a strategy workshop in a company called ICARUS Inc., a large, international information technology corporation facing the challenge of reinventing itself after a period of considerable success, the authors identify three embodied narrative practices enacted during that workshop event: (a) discursive struggles over "hot" words, (b) the de-sacralization of strategy, and (c) recurring rituals of self-sacrifice. The article critically analyzes these practices in reference to recent research on strategy as a lived and narrated experience and discusses their implications as well as the implications of the workshop itself. Overall, the article aims at providing theoretical as well as methodological contribution for narrative practices of strategy in organizational lifeworlds. © The Author(s) 2013.</t>
  </si>
  <si>
    <t>Küpers, W., Mantere, S., &amp; Statler, M. (2013). Strategy as storytelling: A phenomenological collaboration. Journal of Management Inquiry, 22(1), 83-100.https://doi.org/10.1177/105649261243908</t>
  </si>
  <si>
    <t>collaborative research; narrative; phenomenology; storytelling; strategy as practice</t>
  </si>
  <si>
    <t>Organizations are increasingly being described as complex adaptive systems (CAS). In this view, the behavior and structure of an organization emerges out of the interaction of a collection of organizational agents. Seemingly, there is no role for strategic leadership because the system self-organizes. We argue that strategic leaders play a crucial role in moving organizations to the "edge of chaos" and aid in organizational learning and adaptation by influencing the tags that produce the structure of interactions among organizational agents. Through dialogue and storytelling, strategic leaders shape the evolution of agent interactions and construct the shared meanings that provide the rationale by which the past, the present, and the future of the organization coalesce.</t>
  </si>
  <si>
    <t>Narrative,
organizational
change, organizational becoming, practice, liberation management</t>
  </si>
  <si>
    <t>narrative paradigm, oral history, military strategic communication</t>
  </si>
  <si>
    <t>Storytelling has been used to faciliated learning.</t>
  </si>
  <si>
    <t>This is looking at storytelling as a leadership tool.</t>
  </si>
  <si>
    <t>This is looking at how storytelling can be used during periods of organizational change as a leadership communciation tool to gain buyin.</t>
  </si>
  <si>
    <t>Google Scholar</t>
  </si>
  <si>
    <t>EBSCO Discovery</t>
  </si>
  <si>
    <t>One Search</t>
  </si>
  <si>
    <t>Proquest</t>
  </si>
  <si>
    <t>Science Direct</t>
  </si>
  <si>
    <t>JSTOR</t>
  </si>
  <si>
    <t>Emerald</t>
  </si>
  <si>
    <t>Taylor &amp; Francis</t>
  </si>
  <si>
    <t>Search audit template excel spreadsheet</t>
  </si>
  <si>
    <t>This spreadsheet is designed to be used for recording and summarising search strategies and PRISMA numbers for systematic reviews</t>
  </si>
  <si>
    <t>Developed by Paul Miller, Information Specialist, Cochrane Effective Practice and Organisation of Care (EPOC) group, Nuffield Department of Population Health</t>
  </si>
  <si>
    <t xml:space="preserve">Suggested citation: </t>
  </si>
  <si>
    <t>Cochrane Effective Practice and Organisation of Care (EPOC). Search audit template excel spreadsheet. EPOC Resources for review authors, 2017. epoc.cochrane.org/epoc-specific-resources-review-authors (accessed DD Month YYYY)</t>
  </si>
  <si>
    <t>This work is licensed under a Creative Commons Attribution-NonCommercial-NoDerivatives 4.0 International License.</t>
  </si>
  <si>
    <t>Search Results Summary</t>
  </si>
  <si>
    <t>Information specialist(s) creating strategy:</t>
  </si>
  <si>
    <t>Monika Cooper</t>
  </si>
  <si>
    <r>
      <t>Search Strategy, Inclusion, and Exclusion Criteria</t>
    </r>
    <r>
      <rPr>
        <sz val="12"/>
        <color rgb="FF000000"/>
        <rFont val="Times New Roman"/>
        <family val="1"/>
      </rPr>
      <t> </t>
    </r>
  </si>
  <si>
    <t>Author(s) [usually contact author]:</t>
  </si>
  <si>
    <t>The literature review involved several steps, starting with formulating research questions. There was preliminary research needed to understand the subject matter to include the theories and themes related to the research question. The initial literature search discovered approximately twenty articles, with a preference for those focused on yielding mainly primary research studies. The literature search was performed using Google Scholar, EBSCO Discovery, One Search, Proquest, Science Direct, JSTOR, Emerald, and Taylor &amp; Francis online databases. The results of the literature searches were tailored using inclusion and exclusion criteria. In future phases of this study, the shortlisted articles will be analyzed using open coaxial coding to allow the emergence of categories and themes to organize the results of the studies for evidence synthesis. </t>
  </si>
  <si>
    <t>Review ID:</t>
  </si>
  <si>
    <t>N.A.</t>
  </si>
  <si>
    <t>The final step of the REA will be interpreting the results of the data synthesis to fully understand the viability of the research question and its ability to be answered in a way that would contribute to evidence-based decision-making. The REA is focused on securing primary data sources, predominately primary studies, e.g., cross-sectional studies. All geographic locations, national and international locations, and all industry types were within scope to ascertain current practices in data visualization and its use for performance management. Large, medium and small-sized enterprises were included in the search criteria. In addition, leadership, organizational, and human behavior factors were considered as moderating variables, and general comments about their impact on strategy implementation were noted in memos during artefact reviews. A final selection of 17 studies was made for the literature review. Other inclusion criteria used for the identification and extraction of articles were:  </t>
  </si>
  <si>
    <t>Saved search name:</t>
  </si>
  <si>
    <t>[CDXXXXXX]_[REVIEWNAME]_[DATABASENAME]</t>
  </si>
  <si>
    <t>Review status (bold as appropriate):</t>
  </si>
  <si>
    <t>PROTOCOL</t>
  </si>
  <si>
    <t>REVIEW</t>
  </si>
  <si>
    <t>UPDATE</t>
  </si>
  <si>
    <t>preference for peer-reviewed articles published in major journals, which indicates the study has been analyzed and controlled for quality prior to publication, </t>
  </si>
  <si>
    <t>Review title:</t>
  </si>
  <si>
    <t>Week 2 Literature Review DBA 850</t>
  </si>
  <si>
    <t>primary studies, e.g., cross-sectional quantitative, qualitative, or mixed methods research, </t>
  </si>
  <si>
    <t>Link to latest (if published):</t>
  </si>
  <si>
    <t>consultancy practitioner case studies and experiments which documented the use of visual strategy maps for effective strategy implementation,  </t>
  </si>
  <si>
    <t>Search details</t>
  </si>
  <si>
    <t>systematic reviews using meta-analysis which compile and examine volumes of quantitative findings with varying effect sizes (Cooke et al., 2012) since systematic reviews coupled with meta-analyses are considered quality benchmarks for performing research reviews (Crocetti, 2016), </t>
  </si>
  <si>
    <t>Main search, rework, rerun or topup</t>
  </si>
  <si>
    <t>Main</t>
  </si>
  <si>
    <t>Revision-rerun 1</t>
  </si>
  <si>
    <t>Revision-rerun 2</t>
  </si>
  <si>
    <t>Revision-rerun 3</t>
  </si>
  <si>
    <t>Totals</t>
  </si>
  <si>
    <t>studies had to contain contribution and literature review sections,   </t>
  </si>
  <si>
    <t>studies focused on strategy, activities that contribute to effective strategy implementation, program management, the use of visual strategy maps to foster an understanding of strategy, performance management, barriers, and facilitators of effective performance. </t>
  </si>
  <si>
    <t>Dates limits applied to search</t>
  </si>
  <si>
    <t>Exclusion criteria were all studies not focused on effective strategy implementation and studies that took place before 2012, the minimum publication year. Other exclusion criteria were opinion and commentary articles with unsubstantiated claims. Furthermore, articles that omitted literature review sections and/or details and contribution sections were excluded from the study selection since they did not explain the basis of the theoretical framework or the study's relevance to the scientific area or future studies. The databases searched were EBSCO Host, EBSCO Discovery, ProQuest, Science Direct, Taylor &amp; Francis, and Google Scholar since, during exploratory research, the Boolean search terms yielded the best sample of relevant articles.  </t>
  </si>
  <si>
    <t>IS running search</t>
  </si>
  <si>
    <r>
      <t>Databases searched (</t>
    </r>
    <r>
      <rPr>
        <b/>
        <sz val="10"/>
        <color rgb="FFFF0000"/>
        <rFont val="Arial"/>
        <family val="2"/>
      </rPr>
      <t>red</t>
    </r>
    <r>
      <rPr>
        <b/>
        <sz val="10"/>
        <rFont val="Arial"/>
        <family val="2"/>
      </rPr>
      <t>=N.A. mandatory)</t>
    </r>
  </si>
  <si>
    <t>Results</t>
  </si>
  <si>
    <t xml:space="preserve">Total </t>
  </si>
  <si>
    <t>No. after de-duplication</t>
  </si>
  <si>
    <t>No. to screen (first sift)</t>
  </si>
  <si>
    <t>Date first sift sent</t>
  </si>
  <si>
    <t>Instructions for QA</t>
  </si>
  <si>
    <t xml:space="preserve">- Cut and paste search and date run underneath the comments lines. </t>
  </si>
  <si>
    <t>- Each point in checklist does not need to be addressed; use the checklist as a guide. Add comment beside relevant search line and cross refer, or comment in checklist.</t>
  </si>
  <si>
    <t>- Searcher should add a response to each comment.</t>
  </si>
  <si>
    <t>- If you are requesting a second QA then cut and paste checklist and search underneath first QA.</t>
  </si>
  <si>
    <t>Checklist (based on PRESS checklist)</t>
  </si>
  <si>
    <t>PRESS – Peer Review of Electronic Search Strategies: 2015 Guideline Explanation and Elaboration (PRESS E&amp;E). Ottawa: CADTH; 2016 Jan. https://www.cadth.ca/sites/default/files/pdf/CP0015_PRESS_Update_Report_2016.pdf</t>
  </si>
  <si>
    <t>Date:</t>
  </si>
  <si>
    <t>IS</t>
  </si>
  <si>
    <t>Databases QA'd:</t>
  </si>
  <si>
    <t>e.g. QA of Medline only</t>
  </si>
  <si>
    <t>QA Comments</t>
  </si>
  <si>
    <t>IS response to comments</t>
  </si>
  <si>
    <t>Checklist - search strategy</t>
  </si>
  <si>
    <t>Translation of the research question</t>
  </si>
  <si>
    <t>Does the search strategy match the research question/PICO?</t>
  </si>
  <si>
    <t>Are the search concepts clear?</t>
  </si>
  <si>
    <t>Are there too many or too few PICO elements included?</t>
  </si>
  <si>
    <t>Are the search concepts too narrow or too broad?</t>
  </si>
  <si>
    <t>Does the search retrieve too many or too few records? (Please show number of hits per line.)</t>
  </si>
  <si>
    <t>Are unconventional or complex strategies explained?</t>
  </si>
  <si>
    <t>Boolean and proximity operators (these vary based on search service)</t>
  </si>
  <si>
    <t>Are Boolean or proximity operators used correctly?</t>
  </si>
  <si>
    <t>Is the use of nesting with brackets appropriate and effective for the search?</t>
  </si>
  <si>
    <t>If NOT is used, is this likely to result in any unintended exclusions?</t>
  </si>
  <si>
    <t>Could precision be improved by using proximity operators (e.g., adjacent, near, within) or phrase-searching instead of AND?</t>
  </si>
  <si>
    <t>Is the width of proximity operators suitable (e.g., might adj5 pick up more variants than adj2)?</t>
  </si>
  <si>
    <t>Subject headings (database-specific)</t>
  </si>
  <si>
    <t>Are the subject headings relevant?</t>
  </si>
  <si>
    <t>Are any relevant subject headings missing; e.g., previous index terms?</t>
  </si>
  <si>
    <t>Are any subject headings too broad or too narrow?</t>
  </si>
  <si>
    <t>Are subject headings exploded where necessary and vice versa?</t>
  </si>
  <si>
    <t>Are major headings (“starring” or restrict to focus) used? If so, is there adequate justification?</t>
  </si>
  <si>
    <t>Are subheadings missing?</t>
  </si>
  <si>
    <t>Are subheadings attached to subject headings? (Floating subheadings may be preferred.)</t>
  </si>
  <si>
    <t>Are floating subheadings relevant and used appropriately?</t>
  </si>
  <si>
    <t>Are both subject headings and terms in free text (see below) used for each concept?</t>
  </si>
  <si>
    <t>Text word searching (free text)</t>
  </si>
  <si>
    <t>Does the search include all spelling variants in free text (e.g., UK versus US spelling)?</t>
  </si>
  <si>
    <t>Does the search include all synonyms or antonyms (e.g., opposites)?</t>
  </si>
  <si>
    <t>Does the search capture relevant truncation (i.e., is truncation at the correct place)?</t>
  </si>
  <si>
    <t>Is the truncation too broad or too narrow?</t>
  </si>
  <si>
    <t>Are acronyms or abbreviations used appropriately? Do they capture irrelevant material? Are the full terms also included?</t>
  </si>
  <si>
    <t>Are the keywords specific enough or too broad? Are too many or too few keywords used? Are stop words used?</t>
  </si>
  <si>
    <t>Have the appropriate fields been searched; e.g., is the choice of the text word fields (.tw.) or all fields (.af.) appropriate? Are there any other fields to be included or excluded (database-specific)?</t>
  </si>
  <si>
    <t>Should any long strings be broken into several shorter search statements?</t>
  </si>
  <si>
    <t>Spelling, syntax and line numbers</t>
  </si>
  <si>
    <t>Are there any spelling errors?</t>
  </si>
  <si>
    <t>Are there any errors in system syntax; e.g., the use of a truncation symbol from a different search interface?</t>
  </si>
  <si>
    <t>Are there incorrect line combinations or orphan lines (i.e., lines that are not referred to in the final summation that could indicate an error in an AND or OR statement)?</t>
  </si>
  <si>
    <t xml:space="preserve">Limits and filters </t>
  </si>
  <si>
    <t>Are all limits and filters used appropriately and are they relevant given the research question?</t>
  </si>
  <si>
    <t>Are all limits and filters used appropriately and are they relevant for the database?</t>
  </si>
  <si>
    <t>Are any potentially helpful limits or filters missing? Are the limits or filters too broad or too narrow? Can any limits or filters be added or taken away?</t>
  </si>
  <si>
    <t xml:space="preserve">Are sources cited for the filters used? </t>
  </si>
  <si>
    <r>
      <t xml:space="preserve">Has the search strategy been adapted for each database to be searched? </t>
    </r>
    <r>
      <rPr>
        <b/>
        <i/>
        <sz val="10"/>
        <rFont val="Arial"/>
        <family val="2"/>
      </rPr>
      <t>(if applicable)</t>
    </r>
    <r>
      <rPr>
        <i/>
        <sz val="10"/>
        <rFont val="Arial"/>
        <family val="2"/>
      </rPr>
      <t>. (</t>
    </r>
    <r>
      <rPr>
        <b/>
        <i/>
        <u/>
        <sz val="10"/>
        <rFont val="Arial"/>
        <family val="2"/>
      </rPr>
      <t>Note to searcher</t>
    </r>
    <r>
      <rPr>
        <i/>
        <sz val="10"/>
        <rFont val="Arial"/>
        <family val="2"/>
      </rPr>
      <t>: if requesting  all database searches to be searched, cut and paste each into relevant tabs - Do not copy here.</t>
    </r>
  </si>
  <si>
    <t>Checklist - audit trail</t>
  </si>
  <si>
    <t>Have the search notes been filled in so that you understand how the search was created? Is it clear enough for you to be able to explain what has been done?</t>
  </si>
  <si>
    <t>If the search strategy from another systematic review has been used/adapted has this been noted in the audit trail?  Has it been checked for accuracy? (look in search notes form comments for this)</t>
  </si>
  <si>
    <t>Additional comments</t>
  </si>
  <si>
    <t>Search strategy to be QA</t>
  </si>
  <si>
    <t>Date run:</t>
  </si>
  <si>
    <t>No.</t>
  </si>
  <si>
    <t>Search terms</t>
  </si>
  <si>
    <t>QA comments where applicable</t>
  </si>
  <si>
    <t>Information for Prisma diagram</t>
  </si>
  <si>
    <t>This spread sheet is designed to help you keep track of your references in order to populate the PRISMA study flow diagram in your review:</t>
  </si>
  <si>
    <t>Blue cells to be completed by Searcher</t>
  </si>
  <si>
    <t>Green cells to be completed by Review author</t>
  </si>
  <si>
    <t>Orange cells are to be entered in PRISMA study flow diagram</t>
  </si>
  <si>
    <t>Search results</t>
  </si>
  <si>
    <t>Main search</t>
  </si>
  <si>
    <t>Search update 1</t>
  </si>
  <si>
    <t>Search update 2</t>
  </si>
  <si>
    <t>Search update 3</t>
  </si>
  <si>
    <t>TOTAL</t>
  </si>
  <si>
    <r>
      <t xml:space="preserve">Records identified through database searching </t>
    </r>
    <r>
      <rPr>
        <i/>
        <sz val="11"/>
        <color theme="1"/>
        <rFont val="Rockwell"/>
        <family val="2"/>
        <scheme val="minor"/>
      </rPr>
      <t>before</t>
    </r>
    <r>
      <rPr>
        <sz val="10"/>
        <rFont val="Arial"/>
        <family val="2"/>
      </rPr>
      <t xml:space="preserve"> duplicates removed</t>
    </r>
  </si>
  <si>
    <r>
      <t xml:space="preserve">Records identified through database searching </t>
    </r>
    <r>
      <rPr>
        <i/>
        <sz val="11"/>
        <color theme="1"/>
        <rFont val="Rockwell"/>
        <family val="2"/>
        <scheme val="minor"/>
      </rPr>
      <t>after</t>
    </r>
    <r>
      <rPr>
        <sz val="10"/>
        <rFont val="Arial"/>
        <family val="2"/>
      </rPr>
      <t xml:space="preserve"> duplicates removed</t>
    </r>
  </si>
  <si>
    <t>Records identified from  other sources [Sources other than databases, e.g. reference lists, manufacturer websites]</t>
  </si>
  <si>
    <t>Number of duplicates removed</t>
  </si>
  <si>
    <t>Records after duplicates removed</t>
  </si>
  <si>
    <t xml:space="preserve">Records screened </t>
  </si>
  <si>
    <t>Records excluded on basis of title/abstract</t>
  </si>
  <si>
    <t>Full-text of records assessed for eligibility</t>
  </si>
  <si>
    <t>Number of excluded records (with reasons)</t>
  </si>
  <si>
    <t>Studies included in qualitative synthesis</t>
  </si>
  <si>
    <t>Studies included in quantitative synthesis (meta-analysis)</t>
  </si>
  <si>
    <t>Search String</t>
  </si>
  <si>
    <t>Search Terms</t>
  </si>
  <si>
    <t>"organizational change" +narrative +practice +liberation +management</t>
  </si>
  <si>
    <t xml:space="preserve">"strategic leadership" +learning +memes +storytelling </t>
  </si>
  <si>
    <t>"storytelling" +communication +management +strategic +change</t>
  </si>
  <si>
    <t>"strategic" +communic* +oral +history +military NOT medicine</t>
  </si>
  <si>
    <t>"storytelling narrative" +strategy +practice</t>
  </si>
  <si>
    <t>"strategic engagement" +storytelling +narratives</t>
  </si>
  <si>
    <t>"organizational change" +learning +storytelling</t>
  </si>
  <si>
    <t>Databases</t>
  </si>
  <si>
    <t>"storytelling" +strategic +change +business +systems +leadership +management</t>
  </si>
  <si>
    <t>("storytell*" OR "narrat*") n10 (strateg* OR change* OR leader* OR manag*) n10 (business* OR organiz* OR perfor* OR motivat*)</t>
  </si>
  <si>
    <t xml:space="preserve">("storytell*" OR "narrat*") n10 (strateg* OR change* AND leader* OR manag*) </t>
  </si>
  <si>
    <t>("storytell*" OR "strateg*") n10 (narrati* OR change* OR leader* OR manag*) n10 (business* OR organiz* OR theor* OR motivat*)</t>
  </si>
  <si>
    <t>("storytell*" OR "strateg*") n10 (narrati* OR organiz* OR chang* OR manag*) n10 (trust* OR dialogue* OR engag* OR motivat*)</t>
  </si>
  <si>
    <t>(storytelling AND leadership) n10 (strategic AND change AND engagement AND trust)</t>
  </si>
  <si>
    <t>("storytell*" OR "leader*") n10 (strateg* OR change* OR engag* OR trust*) n10 (narrative* OR tool* OR organiz* OR perform*)</t>
  </si>
  <si>
    <t>("storytell*" OR "leader*") n10 (strateg* OR storytell* OR narrativ* OR trust*) n10 (narrative* OR tool* OR organiz* OR perform*)</t>
  </si>
  <si>
    <t>("storytell*" OR "tool*") n10 (strateg* OR storytell* OR narrativ* OR trust*) n10 (narrative* OR tool* OR organiz* OR business* OR manag*)</t>
  </si>
  <si>
    <t>("storytell*" OR "narrat*") n10 (motivat* OR change* OR storytell* OR profit*) n10 (business* OR strateg* OR perfor* OR motivat*)</t>
  </si>
  <si>
    <t>("narrat*" OR "tool*") n10 (strateg* OR storytell* OR organiz* OR change*) n10 (business* OR strateg* OR perfor* OR motivat*)</t>
  </si>
  <si>
    <t>("narrative*" OR "change*") n10 (storytell* OR change* OR leader* OR manag*) n10 (business* OR organiz* OR strateg* OR employee*)</t>
  </si>
  <si>
    <t>("storytelling*" OR "strategy*") n10 (strateg* OR change* OR leader* OR manag*)</t>
  </si>
  <si>
    <t>("storytell*" OR "narrat*") n10 (strateg* OR change* OR leader* OR manag*) n10 (business* OR organiz* OR perfor* OR motivat*) n10 (trust* OR leadership* OR strateg*)</t>
  </si>
  <si>
    <t>https://scholar.google.com/scholar?q=related:B5jKHGjshqkJ:scholar.google.com/&amp;scioq=Ball,+M.,+%26+Brown,+W.+J.+(2021).+Strategic+Communication+through+Narration:+How+US+Marine+Corps+Commandants+Still+Use+Story+to+Inspire+Support.+Marine+Corps+History,+7(2),+54-68.&amp;hl=en&amp;as_sdt=0,21</t>
  </si>
  <si>
    <t>https://scholar.google.com/scholar?q=related:tJAK4Tl__E8J:scholar.google.com/&amp;scioq=Arnaud,+N.,+Mills,+C.,+%26+Legrand,+C.+(2016).+Liberation+through+narrativity:+A+case+of+organization+reconstruction+through+strategic+storytelling.+Management+International/International+Management/Gesti%C3%B2n+Internacional,+20(2),+107-118.&amp;hl=en&amp;as_sdt=0,21</t>
  </si>
  <si>
    <t xml:space="preserve">https://journals.sagepub.com/doi/abs/10.1177/1350508409102298
https://www.degruyter.com/document/doi/10.1515/text-2013-0010/html
https://link.springer.com/chapter/10.1007/978-3-319-74506-0_7
https://www.emerald.com/insight/content/doi/10.1108/JOCM-10-2016-0201/full/html
https://journals.sagepub.com/doi/abs/10.1177/1350508414527247
https://www.researchgate.net/profile/Kenneth-Jorgensen-2/publication/289129210_Artisan_Storytelling_and_Management_Dispositifs_This_chapter_is_available_in_open_access_using_the_following_link_httpwwwnovapublishersorgcatalogproduct_infophpproducts_id53278/links/5e260bc1a6fdcc38d24deecf/Artisan-Storytelling-and-Management-Dispositifs-This-chapter-is-available-in-open-access-using-the-following-link-http-wwwnovapublishersorg-catalog-product-infophpproducts-id53278.pdf
</t>
  </si>
  <si>
    <t>Too old</t>
  </si>
  <si>
    <t>https://scholar.google.com/scholar?q=related:LW2Qy_Ufqy0J:scholar.google.com/&amp;scioq=K%C3%BCpers,+W.,+Mantere,+S.,+%26+Statler,+M.+(2013).+Strategy+as+storytelling:+A+phenomenological+collaboration.+Journal+of+Management+Inquiry,+22(1),+83-100.https://doi.org/10.1177/105649261243908&amp;hl=en&amp;as_sdt=0,21</t>
  </si>
  <si>
    <t xml:space="preserve">Brown, A. D., &amp; Thompson, E. R. (2013). A narrative approach to strategy-as-practice. Business History, 55(7), 1143-1167.
https://www.tandfonline.com/doi/abs/10.1080/00076791.2013.838031?casa_token=NzTHCKfNN24AAAAA:Qq8NTMq8Vg0GeURaA8vyzrQZ7eLiRp0WGsfBAM-2dC2x94Ni6XxmR6l2az7Rei4xkqas8AetgN7OUA
https://onlinelibrary.wiley.com/doi/abs/10.1111/joms.12059?casa_token=SJosElHeSiwAAAAA:oVriN5JkDns_vnaNs5-3kz9qZcEsnJ-6as2RzkpXbmgqJxIWCTWY4X2qoW6KMEnw0pa815ahq6EZYhS6
Balogun, J., Jacobs, C., Jarzabkowski, P., Mantere, S., &amp; Vaara, E. (2014). Placing strategy discourse in context: Sociomateriality, sensemaking, and power. Journal of management studies, 51(2), 175-201.
Cooren, F., Bencherki, N., Chaput, M., &amp; Vásquez, C. (2015). The communicative constitution of strategy-making: Exploring fleeting moments of strategy. The Cambridge handbook of strategy as practice, 2, 65-388.
https://www.researchgate.net/profile/Nicolas-Bencherki/publication/285574758_The_communicative_constitution_of_strategy-making_Exploring_fleeting_moments_of_strategy/links/565f022e08aeafc2aac974e8/The-communicative-constitution-of-strategy-making-Exploring-fleeting-moments-of-strategy.pdf
</t>
  </si>
  <si>
    <t>("storytell*" OR "narrat*") n10 (sense* OR making* OR narrativ* OR strateg*) n10 (leader* OR organiz* OR perfor* OR motivat*) n10 (trust* OR leadership* OR strateg*)</t>
  </si>
  <si>
    <t>("storytell*" OR "narrat*") n10 (sense* OR making* OR narrativ* OR strateg*) n10 (trust* OR organiz* OR change* OR buy-in*) n10 (motivat* OR leadership* OR strateg*)</t>
  </si>
  <si>
    <r>
      <t xml:space="preserve">This you will use after you have created a search string for a database to check whether the results it brings back includes your exemplar articles. If the author has a distinctive last name, you can simply put it before the rest of the string and then add an AND.  Example:  Xgrator AND (diabetes AND sports AND teenagers)
</t>
    </r>
    <r>
      <rPr>
        <b/>
        <sz val="12"/>
        <color rgb="FFFF0000"/>
        <rFont val="Times New Roman"/>
        <family val="1"/>
      </rPr>
      <t>USED THE CITATION IN GOOGLE SCHOLAR, AND THEN CHECK RELATED ARTICLES TO RETRIEVE THESE ARTIFACTS. CHECKED THE FIRST (2) PAGES OF THE RETURN SEARCH RESULTS.</t>
    </r>
  </si>
  <si>
    <t>22 JAN 23 Google Scholar</t>
  </si>
  <si>
    <t>1/22/2023
Google Scholar</t>
  </si>
  <si>
    <t>Too old but tested Adamson, G., Pine, J., Van Steenhoven
https://scholar.google.com/scholar?hl=en&amp;as_sdt=0%2C21&amp;scioq=K%C3%BCpers%2C+W.%2C+Mantere%2C+S.%2C+%26+Statler%2C+M.+%282013%29.+Strategy+as+storytelling%3A+A+phenomenological+collaboration.+Journal+of+Management+Inquiry%2C+22%281%29%2C+83-100.https%3A%2F%2Fdoi.org%2F10.1177%2F105649261243908&amp;q=Adamson%2C+G.%2C+Pine%2C+J.%2C+Van+Steenhoven&amp;btnG=</t>
  </si>
  <si>
    <t xml:space="preserve">https://www.proquest.com/docview/2208316372?pq-origsite=gscholar&amp;fromopenview=true
Henderson, R. (2019). The Story Made Sense (Doctoral dissertation, Pepperdine University).
Weissenfeld, K., Abramova, O., &amp; Krasnova, H. (2017). Understanding storytelling in the context of information systems.
https://www.researchgate.net/profile/Hanna-Krasnova/publication/316554102_Understanding_Storytelling_in_the_Context_of_Information_Systems/links/590827cfaca272116d3cbc1d/Understanding-Storytelling-in-the-Context-of-Information-Systems.pdf
https://mulpress.mcmaster.ca/jpc/article/view/2616
Szustaczek, C. (2015). Turning belief into action: An exploratory case study applying the building belief model to an anonymous college in Ontario. Journal of Professional Communication, 4(1).
</t>
  </si>
  <si>
    <t xml:space="preserve">https://www.academia.edu/download/77713363/PPM_2015_01_Roch.pdf
Roch, J. M. (2015). Progress report on reflexive practices and change management. Problems and perspectives in management, (13, Iss. 1), 96-103.
Driscoll, C., &amp; McKee, M. (2007). Restorying a culture of ethical and spiritual values: A role for leader storytelling. Journal of business ethics, 73(2), 205-217.
https://idp.springer.com/authorize/casa?redirect_uri=https://link.springer.com/article/10.1007/s10551-006-9191-5&amp;casa_token=13B4Fr5zvnYAAAAA:7Gm6x4Q6bpV7nKEBzPZFpJzIPqc8JE7b4peme_HvFO2VRytiIB8B4RlmiKJCzR7EDepenSz3wb4hG7sZ_g
Verghese, A. K. (2021). Strategic Change Communication. In Current Trends and Issues in Internal Communication (pp. 183-199). Palgrave Macmillan, Cham.
https://link.springer.com/chapter/10.1007/978-3-030-78213-9_11
https://search.ebscohost.com/login.aspx?direct=true&amp;profile=ehost&amp;scope=site&amp;authtype=crawler&amp;jrnl=15327000&amp;AN=123323538&amp;h=MdsF0jZ61udvz3uROqHkiWtCeIfplu0ygPyiCDnCgFoJpQpZ%2FGDSmvoOBEXinbsoOZ3kIy2ta5ArIt30%2Btf6bg%3D%3D&amp;crl=c
Hamstra, C. (2017). Complexity storytelling: The science of complexity within the art of communication. Emergence: Complexity &amp; Organization, 19(1).
</t>
  </si>
  <si>
    <t xml:space="preserve">	
Thank You.
Thank you, your payment was successful.
Merchant's reference: 91868267
WorldPay Transaction ID: 32036758430
Click here to view confirmation of your order
For more information about Verified by Visa authentication and details on how you can enrol, visit http://www.visaeurope.com/making-payments/verified-by-visa/.	Verified by Visa</t>
  </si>
  <si>
    <t xml:space="preserve">
https://www.ingentaconnect.com/content/stc/tc/2017/00000064/00000001/art00003
https://www.jstor.org/stable/26487516</t>
  </si>
  <si>
    <t>Search Text</t>
  </si>
  <si>
    <t>Name and # of References</t>
  </si>
  <si>
    <t>Inclusion Criteria &amp; Filters</t>
  </si>
  <si>
    <t xml:space="preserve">	
("storytell*" OR "narrat*") n10 (strateg* OR change* OR leader* OR manag*) n10 (business* OR organiz* OR perfor* OR motivat*) 	
Limiters - Full Text; Peer Reviewed; Date Published: 20130101-20231231; Available in Library Collection
Expanders - Apply equivalent subjects
Narrow by SubjectEDS: - organizational change
Search modes - Find all my search terms
View Results (95)</t>
  </si>
  <si>
    <t>Thurlow, A., &amp; Helms Mills, J. (2015). Telling tales out of school: Sensemaking and narratives of legitimacy in an organizational change process. Scandinavian Journal of Management, 31(2), 246–254. https://doi-org.ezproxy.umgc.edu/10.1016/j.scaman.2014.10.002
ARNAUD, N., MILLS, C. E., &amp; LEGRAND, C. (2016). Liberation Through Narrativity: A Case of Organization Reconstruction Through Strategic Storytelling. Management International / International Management / Gestiòn Internacional, 20(2), 107–118. https://doi-org.ezproxy.umgc.edu/10.7202/1046566ar
Brendel, W. T., &amp; Chientzu Candace Chou. (2016). Transforming Organizational Change through Collaborative Digital Storytelling. Journal of Educational Technology Development &amp; Exchange, 9(1), 13–28. https://doi-org.ezproxy.umgc.edu/10.18785/jetde.0901.02
Vaara, E., Sonenshein, S., &amp; Boje, D. (2016). Narratives as sources of stability and change in organizations: Approaches and directions for future research. The Academy of Management Annals, 10(1), 495–560. https://doi-org.ezproxy.umgc.edu/10.1080/19416520.2016.1120963
Dalpiaz, E., &amp; Di Stefano, G. (2018). A universe of stories: Mobilizing narrative practices during transformative change. Strategic Management Journal (John Wiley &amp; Sons, Inc.), 39(3), 664–696. https://doi-org.ezproxy.umgc.edu/10.1002/smj.2730
Yost, P. R., Yoder, M. P., Chung, H. H., &amp; Voetmann, K. R. (2015). Narratives at work: Story arcs, themes, voice, and lessons that shape organizational life. Consulting Psychology Journal: Practice and Research, 67(3), 163–188. https://doi-org.ezproxy.umgc.edu/10.1037/cpb0000043</t>
  </si>
  <si>
    <t>("storytell*" OR "narrat*") n10 (strateg* OR change* OR leader* OR manag*) n10 (business* OR organiz* OR perfor* OR motivat*) 	
Limiters - Full Text; Peer Reviewed; Date Published: 20130101-20231231; Available in Library Collection
Expanders - Apply equivalent subjects
Narrow by SubjectEDS: - storytelling
Search modes - Find all my search terms
View Results (127)</t>
  </si>
  <si>
    <t>Daniel, A. K. (2018). “The Social Art of Language”: A Semiotic Response to Engagement Strategies in Performance Storytelling. Storytelling, Self, Society, 14(2), 185–211. https://doi.org/10.13110/storselfsoci.14.2.0185</t>
  </si>
  <si>
    <t>("storytell*" OR "narrat*") n10 (sense* OR making* OR narrativ* OR strateg*) n10 (trust* OR organiz* OR change* OR buy-in*) n10 (motivat* OR leadership* OR strateg*) 	
Limiters - Full Text; Peer Reviewed; Date Published: 20130101-20231231; Available in Library Collection
Expanders - Apply equivalent subjects
Narrow by SubjectEDS: - storytelling
Search modes - Find all my search terms
View Results (20)</t>
  </si>
  <si>
    <t>("storytell*" OR "narrat*") n10 (strateg* OR change* OR leader* OR manag*) n10 (business* OR organiz* OR perfor* OR motivat*) n10 (trust* OR leadership* OR strateg*) 	
Limiters - Full Text; Peer Reviewed; Available in Library Collection
Narrow by SubjectEDS: - organizational performance
Narrow by SubjectEDS: - organizational commitment
Narrow by SubjectEDS: - organizational communication
Narrow by SubjectEDS: - business communication
Narrow by SubjectEDS: - organizational change
Narrow by SubjectEDS: - narration
Narrow by SubjectEDS: - narrative
Narrow by SubjectEDS: - strategic planning
Narrow by SubjectEDS: - storytelling
Narrow by SubjectEDS: - leadership
Narrow by SubjectEDS: - narratives
Search modes - Find all my search terms
View Results (415)</t>
  </si>
  <si>
    <t xml:space="preserve">("storytell*" OR "narrat*") n10 (strateg* OR change* OR leader* OR manag*) n10 (business* OR organiz* OR perfor* OR motivat*) n10 (trust* OR leadership* OR strateg*) </t>
  </si>
  <si>
    <r>
      <t xml:space="preserve">Salicru, S. (2018). Storytelling as a Leadership Practice for Sensemaking to Drive Change in Times of Turbulence and High Velocity. Journal of Leadership, Accountability &amp; Ethics, 15(2), 130–140. https://doi-org.ezproxy.umgc.edu/10.33423/jlae.v15i2.649
</t>
    </r>
    <r>
      <rPr>
        <sz val="8"/>
        <color theme="0" tint="-0.249977111117893"/>
        <rFont val="Verdana"/>
        <family val="2"/>
      </rPr>
      <t xml:space="preserve">
Dalpiaz, E., &amp; Di Stefano, G. (2018). A universe of stories: Mobilizing narrative practices during transformative change. Strategic Management Journal (John Wiley &amp; Sons, Inc.), 39(3), 664–696. https://doi-org.ezproxy.umgc.edu/10.1002/smj.2730
</t>
    </r>
    <r>
      <rPr>
        <sz val="8"/>
        <color theme="1"/>
        <rFont val="Verdana"/>
        <family val="2"/>
      </rPr>
      <t xml:space="preserve">
Myllykoski, J., &amp; Rantakari, A. (2022). Narrating strategy in the flow of events – Illusion and disillusion in strategy-making. Scandinavian Journal of Management, 38(1), N.PAG. https://doi-org.ezproxy.umgc.edu/10.1016/j.scaman.2022.101195
Küpers, W., Mantere, S., &amp; Statler, M. (2013). Strategy as Storytelling: A Phenomenological Collaboration. Journal of Management Inquiry, 22(1), 83–100. https://doi-org.ezproxy.umgc.edu/10.1177/1056492612439089
</t>
    </r>
  </si>
  <si>
    <r>
      <t xml:space="preserve">Freistein, K., &amp; Gadinger, F.. (2022). Performing leadership: international politics through the lens of visual narrative analysis. Political Research Exchange, 4(1). https://doi.org/10.1080/2474736x.2022.2124922
Mubarak, A. S. J., &amp; Rhaif, K. K. (2022). Politeness strategies in motivational storytelling by American commencement speakers. Journal of Language &amp; Linguistics Studies, 18(1), 22–39. https://doi-org.ezproxy.umgc.edu/10.52462/jlls.164
</t>
    </r>
    <r>
      <rPr>
        <sz val="8"/>
        <color theme="0" tint="-0.249977111117893"/>
        <rFont val="Verdana"/>
        <family val="2"/>
      </rPr>
      <t>Daniel, A. K. (2018). “The Social Art of Language”: A Semiotic Response to Engagement Strategies in Performance Storytelling. Storytelling, Self, Society, 14(2), 185–211. https://doi.org/10.13110/storselfsoci.14.2.0185</t>
    </r>
    <r>
      <rPr>
        <sz val="8"/>
        <color theme="1"/>
        <rFont val="Verdana"/>
        <family val="2"/>
      </rPr>
      <t xml:space="preserve">
</t>
    </r>
    <r>
      <rPr>
        <sz val="8"/>
        <color theme="1" tint="0.34998626667073579"/>
        <rFont val="Verdana"/>
        <family val="2"/>
      </rPr>
      <t xml:space="preserve">
Vaara, E., &amp; Fritsch, L. (2022). Strategy as language and communication: Theoretical and methodological advances and avenues for the future in strategy process and practice research. Strategic Management Journal (John Wiley &amp; Sons, Inc.), 43(6), 1170–1181. https://doi-org.ezproxy.umgc.edu/10.1002/smj.3360</t>
    </r>
    <r>
      <rPr>
        <sz val="8"/>
        <color theme="1"/>
        <rFont val="Verdana"/>
        <family val="2"/>
      </rPr>
      <t xml:space="preserve">
</t>
    </r>
    <r>
      <rPr>
        <sz val="8"/>
        <color theme="0" tint="-0.249977111117893"/>
        <rFont val="Verdana"/>
        <family val="2"/>
      </rPr>
      <t>Thurlow, A., &amp; Helms Mills, J. (2015). Telling tales out of school: Sensemaking and narratives of legitimacy in an organizational change process. Scandinavian Journal of Management, 31(2), 246–254. https://doi-org.ezproxy.umgc.edu/10.1016/j.scaman.2014.10.002</t>
    </r>
    <r>
      <rPr>
        <sz val="8"/>
        <color theme="1"/>
        <rFont val="Verdana"/>
        <family val="2"/>
      </rPr>
      <t xml:space="preserve">
</t>
    </r>
  </si>
  <si>
    <t>("storytell*" OR "narrat*") n/10 (strateg* OR change* OR leader* OR manag*) n/10 (business* OR organiz* OR perfor* OR motivat*)Limits applied
Databases:All databases searched
View list
These databases are searched for part of your query.
Narrowed by:Entered date:  2013-01-01 - 2023-01-01;
Full text:  Full text;
Subject:  studies;
Source type:  Scholarly Journals;
Peer reviewed:  Peer reviewed
6 databases	474</t>
  </si>
  <si>
    <t>("storytell*" OR "narrat*") n/10 (strateg* OR change* OR leader* OR manag*) n/10 (business* OR organiz* OR perfor* OR motivat*)</t>
  </si>
  <si>
    <t>ABI/Inform Collection</t>
  </si>
  <si>
    <t xml:space="preserve">Auvinen, T. P., Lämsä, A., Sintonen, T., &amp; Takala, T. (2013). Leadership Manipulation and Ethics in Storytelling: JBE. Journal of Business Ethics, 116(2), 415-431. https://doi.org/10.1007/s10551-012-1454-8
Shapiro, B. (2016). Using Traditional Narratives and Other Narrative Devices to Enact Humanizing Business Practices: JBE. Journal of Business Ethics, 139(1), 1-19. https://doi.org/10.1007/s10551-015-2645-x
Auvinen, T., Aaltio, I., &amp; Blomqvist, K. (2013). Constructing leadership by storytelling - the meaning of trust and narratives. Leadership &amp; Organization Development Journal, 34(6), 496-514. https://doi.org/10.1108/LODJ-10-2011-0102
Küpers, W.,M. (2013). Embodied transformative metaphors and narratives in organisational life-worlds of change. Journal of Organizational Change Management, 26(3), 494-528. https://doi.org/10.1108/09534811311328551
Solouki, Z. (2017). The road not taken: narratives of action and organizational change. Journal of Organizational Change Management, 30(3), 334-343. https://doi.org/10.1108/JOCM-10-2016-0201
</t>
  </si>
  <si>
    <t>noft(("storytell*" OR "narrat*") n/10 (sense* OR making* OR narrativ* OR strateg*) n/10 (trust* OR organiz* OR change* OR buy-in*) n/10 (motivat* OR leadership* OR strateg*))Limits applied
Databases:
ABI/INFORM Collection
Narrowed by:Entered date:  2013-01-01 - 2023-01-01;
Full text:  Full text;
Peer reviewed:  Peer reviewed
ABI/INFORM Collection	26	Save search/alert</t>
  </si>
  <si>
    <t>Muthusamy, S. K. (2019). Power of positive words: communication, cognition, and organizational transformation. [Power of positive words] Journal of Organizational Change Management, 32(1), 103-122. https://doi.org/10.1108/JOCM-05-2018-0140
Solouki, Z. (2017). The road not taken: narratives of action and organizational change. Journal of Organizational Change Management, 30(3), 334-343. https://doi.org/10.1108/JOCM-10-2016-0201</t>
  </si>
  <si>
    <t>noft(("storytell*" OR "narrat*") n/10 (sense* OR making* OR narrativ* OR strateg*) n/10 (trust* OR organiz* OR change* OR buy-in*) n/10 (motivat* OR leadership* OR strateg*)</t>
  </si>
  <si>
    <t>ARNAUD, N., MILLS, C. E., &amp; LEGRAND, C. (2016). Liberation Through Narrativity: A Case of Organization Reconstruction Through Strategic Storytelling. [La libération par la narrativité : un cas de reconstruction organisationnelle par le ‘strategic storytelling’ La liberación a través de la narrativa: un caso de reconstrucción de la organización a través del relato estratégico] Management International, 20(2), 107-118. https://doi.org/10.7202/1046566ar</t>
  </si>
  <si>
    <t>("storytell*" OR "narrat*") n10 (sense* OR making* OR narrativ* OR strateg*) n10 (trust* OR organiz* OR change* OR buy-in*) n10 (motivat* OR leadership* OR strateg*)Limits applied
Databases:
ABI/INFORM Collection
Limited by:Full text, Peer reviewed
Narrowed by:Entered date:  2013-01-01 - 2023-01-01
ABI/INFORM Collection	53</t>
  </si>
  <si>
    <t>ABI Inform Collection</t>
  </si>
  <si>
    <r>
      <t xml:space="preserve">Some values are automatically calculated from other cells in the spreadsheet. </t>
    </r>
    <r>
      <rPr>
        <b/>
        <sz val="11"/>
        <color rgb="FFFF0000"/>
        <rFont val="Arial"/>
        <family val="2"/>
      </rPr>
      <t>Do not delete or edit.</t>
    </r>
  </si>
  <si>
    <t>Jan. 23, 2022</t>
  </si>
  <si>
    <t>Author(s)/Year</t>
  </si>
  <si>
    <t>Context/Population</t>
  </si>
  <si>
    <t>Sample/Design</t>
  </si>
  <si>
    <t>Main Findings/Recommendations</t>
  </si>
  <si>
    <t>Limits</t>
  </si>
  <si>
    <t>Effect Size</t>
  </si>
  <si>
    <t>Level</t>
  </si>
  <si>
    <t>E</t>
  </si>
  <si>
    <t>A</t>
  </si>
  <si>
    <t>D to E</t>
  </si>
  <si>
    <t>D</t>
  </si>
  <si>
    <t xml:space="preserve"> </t>
  </si>
  <si>
    <t>Quantitative</t>
  </si>
  <si>
    <t>Qualitative</t>
  </si>
  <si>
    <t>MMAT Score</t>
  </si>
  <si>
    <t>Studies</t>
  </si>
  <si>
    <t>Study Results Applied to Review Question (Correlation +/-)</t>
  </si>
  <si>
    <t>+</t>
  </si>
  <si>
    <t>Arnaud, N., Mills, C., &amp; Legrand, C. (2016). Liberation through narrativity: A case of organization reconstruction through strategic storytelling. Management International/International Management/Gestiòn Internacional, 20(2), 107-118.https://doi.org/10.7202/1046566ar</t>
  </si>
  <si>
    <t>Auvinen, T. P., Lämsä, A., Sintonen, T., &amp; Takala, T. (2013). Leadership Manipulation and Ethics in Storytelling: JBE. Journal of Business Ethics, 116(2), 415-431. https://doi.org/10.1007/s10551-012-1454-8</t>
  </si>
  <si>
    <t>Auvinen, T., Aaltio, I., &amp; Blomqvist, K. (2013). Constructing leadership by storytelling - the meaning of trust and narratives. Leadership &amp; Organization Development Journal, 34(6), 496-514. https://doi.org/10.1108/LODJ-10-2011-0102</t>
  </si>
  <si>
    <t>Dalpiaz, E., &amp; Di Stefano, G. (2018). A universe of stories: Mobilizing narrative practices during transformative change. Strategic Management Journal (John Wiley &amp; Sons, Inc.), 39(3), 664–696. https://doi-org.ezproxy.umgc.edu/10.1002/smj.2730</t>
  </si>
  <si>
    <t>Karakas, F., &amp; Sarigollu, E. (2013). The Role of Leadership in Creating Virtuous and Compassionate Organizations: Narratives of Benevolent Leadership in an Anatolian Tiger. Journal of Business Ethics, 113(4), 663–678. https://doi-org.ezproxy.umgc</t>
  </si>
  <si>
    <t>Mubarak, A. S. J., &amp; Rhaif, K. K. (2022). Politeness strategies in motivational storytelling by American commencement speakers. Journal of Language &amp; Linguistics Studies, 18(1), 22–39. https://doi-org.ezproxy.umgc.edu/10.52462/jlls.164</t>
  </si>
  <si>
    <t>Muthusamy, S. K. (2019). Power of positive words: communication, cognition, and organizational transformation. [Power of positive words] Journal of Organizational Change Management, 32(1), 103-122. https://doi.org/10.1108/JOCM-05</t>
  </si>
  <si>
    <t>Myllykoski, J., &amp; Rantakari, A. (2022). Narrating strategy in the flow of events – Illusion and disillusion in strategy-making. Scandinavian Journal of Management, 38(1), N.PAG. https://doi-org.ezproxy.umgc.edu/10.1016/j.scaman.2022.101195</t>
  </si>
  <si>
    <t>Ninan, J., &amp; Sergeeva, N. (2022). Mobilizing Megaproject Narratives for External Stakeholders: A Study of Narrative Instruments and Processes. Project Management Journal, 53(5), 520–540. https://doi-org.ezproxy.umgc.edu/10.1177/87569728221102719</t>
  </si>
  <si>
    <t>Shapiro, B. (2016). Using Traditional Narratives and Other Narrative Devices to Enact Humanizing Business Practices: JBE. Journal of Business Ethics, 139(1), 1-19. https://doi.org/10.1007/s10551-015-2645-x</t>
  </si>
  <si>
    <t>Solouki, Z. (2017). The road not taken: narratives of action and organizational change. Journal of Organizational Change Management, 30(3), 334-343. https://doi.org/10.1108/JOCM-10-2016-0201</t>
  </si>
  <si>
    <t>Thurlow, A., &amp; Helms Mills, J. (2015). Telling tales out of school: Sensemaking and narratives of legitimacy in an organizational change process. Scandinavian Journal of Management, 31(2), 246–254. https://doi-org.ezproxy.umgc.edu/10.1016/j.scaman.2014.10</t>
  </si>
  <si>
    <t>Yost, P. R., Yoder, M. P., Chung, H. H., &amp; Voetmann, K. R. (2015). Narratives at work: Story arcs, themes, voice, and lessons that shape organizational life. Consulting Psychology Journal: Practice and Research, 67(3), 163–188. https://doi.org/10.1037/cpb0000043</t>
  </si>
  <si>
    <t>Call Center company with 370 employees, 18M in EURO in annual turnover, CEO, senior managers, middle manager, front line employees, support staff</t>
  </si>
  <si>
    <t>Case study, 33 interviews, general assembly videos, observation, two focus groups, and document artifact review from October 2012 to February 2013 used to identify (3) narrative plots = initial, counter, and corrective narratives with a temporal map of implementation of a strategic initiative</t>
  </si>
  <si>
    <t>9 interviews, and extraction of (4) main narrative types used to manipulate employees</t>
  </si>
  <si>
    <t>There was a relative small sample size. The study did not capture all the possible manipulative narratives. The study did not study the outcomes of manipulative leadership narrative son employee performance and other organizational outcomes. The managers interviewed may have not told the truth about the full scope and context of all their manipulative stories.</t>
  </si>
  <si>
    <t>Finland, interviews of n=13 executive groups, female and males, ages 30 to 70 years, private sector and hybrid organizations</t>
  </si>
  <si>
    <r>
      <t xml:space="preserve">15 interviews of executive </t>
    </r>
    <r>
      <rPr>
        <sz val="10"/>
        <color theme="1" tint="0.34998626667073579"/>
        <rFont val="Arial"/>
        <family val="2"/>
      </rPr>
      <t>management, observation and field notes</t>
    </r>
    <r>
      <rPr>
        <sz val="10"/>
        <color rgb="FF3E5164"/>
        <rFont val="Arial"/>
        <family val="2"/>
      </rPr>
      <t xml:space="preserve"> </t>
    </r>
  </si>
  <si>
    <t>Leadership uses storytelling as a tool to build trust. Areas of influence related to trust building are: motivation, inspiration, prevent/defuse conflict, influence superiors, discovering focus, manager shows themselves as trustworthy, creating trust with interactive stories.</t>
  </si>
  <si>
    <t>The sample size was small, and while story telling can be used to build trust, there are some risk associate with storytelling as a communicative tool because stories can miss and fail in conveying the intended message.</t>
  </si>
  <si>
    <t>Italian company that transformed from a kitchen steel utensil manufacturer to a producer of household objective associated with lifestyle and/or image.</t>
  </si>
  <si>
    <t xml:space="preserve">The analysis was limited to one company in Italy. </t>
  </si>
  <si>
    <t>Small medium sized enterprises (SMEs), in Turkey</t>
  </si>
  <si>
    <t>n=32 interviews with managers, employees, and other representative stakeholders</t>
  </si>
  <si>
    <t>Quan</t>
  </si>
  <si>
    <t>A software company seek global growth</t>
  </si>
  <si>
    <t>﻿Positive communication effects the emotional buy-in, learning, and transformation of staff on an individual level, and positive axioms, metaphors, and stories have  transformational effect on employees during organizational change and/or strategy implementation.</t>
  </si>
  <si>
    <t>Finland, 2 year longitudinal study, from 2011 to 2013, real time participation in strategy making meetings, n= 16 face to face meetings with two company researchers and 3 company managers</t>
  </si>
  <si>
    <t>Megaproject in the United Kingdom</t>
  </si>
  <si>
    <t>n = 113 articles, study of 612 comments, from 2009 to 2012</t>
  </si>
  <si>
    <t>Different narrative instruments are employed in the megaprojects by various stakeholders were stories, labels, and comparisons.</t>
  </si>
  <si>
    <t xml:space="preserve">Canadian, Reell Precision Manufacturing, Inc., private manufacturer of customer hinges, wrap spring, clutches </t>
  </si>
  <si>
    <t>Internal surveys</t>
  </si>
  <si>
    <t>Japanese, multi-national study, longitudinal study over a 2 year period, top level management of Europe, Middle East, and Africa, 20K employees</t>
  </si>
  <si>
    <t>There is complex topic of decision-making and change, allowing control and manipulate the events in the process of change to an advantage. Rhetoric of change, viewing actions as narratives prompt combination of rigid clarity and flexible vagueness in stories and action plans.</t>
  </si>
  <si>
    <t>Study is focused on one study in the UK.</t>
  </si>
  <si>
    <t>Canadian community colleges, small province in Eastern Canada, 13-19 campuses</t>
  </si>
  <si>
    <t>Analyzing interview transcripts of community college management staff</t>
  </si>
  <si>
    <t>There is a relationship between plausibility and legitimation, and legitimation is central to establishing plausibility within sensemaking process.</t>
  </si>
  <si>
    <t>Study is limited to small town environment in rural Canada.</t>
  </si>
  <si>
    <t>Quant</t>
  </si>
  <si>
    <t>Statistical analysis of interviews</t>
  </si>
  <si>
    <t>Individuals reflect on personal and organizational stories in the form of narrative scripts. Narrative structure has story arcs, themes, and voice for the purpose of understanding whether some frames are more or less constructive for helping people navigate challenge or transition in the work context.</t>
  </si>
  <si>
    <t>The interviewees was not clear in the stories.</t>
  </si>
  <si>
    <t>Preliminary Observations Category Areas</t>
  </si>
  <si>
    <t>Mixed Methods Appraisal Tool (MMAT) Version 2018</t>
  </si>
  <si>
    <t>Article/Study:</t>
  </si>
  <si>
    <t> Mixed Methods article</t>
  </si>
  <si>
    <t>Yes</t>
  </si>
  <si>
    <t>No</t>
  </si>
  <si>
    <t>Can't Tell</t>
  </si>
  <si>
    <t>Evidence (Provide verbatim sentence(s) or Table/Figure and page number)</t>
  </si>
  <si>
    <t>Pg #</t>
  </si>
  <si>
    <t>Scale (1=low,  3 or 5=high)</t>
  </si>
  <si>
    <t>Screening Questions</t>
  </si>
  <si>
    <t>Are there clear research questions?</t>
  </si>
  <si>
    <t>Do the collected data allow to address the research questions?</t>
  </si>
  <si>
    <t>Do the collected data allow to address my research question?*</t>
  </si>
  <si>
    <t>Mixed methods</t>
  </si>
  <si>
    <t>Is there an adequate rationale for using a mixed methods design to address the research question?</t>
  </si>
  <si>
    <t>Are the different components of the study effectively integrated to answer the research question?</t>
  </si>
  <si>
    <t>Are the outputs of the integration of qualitative and quantitative components adequately interpreted?</t>
  </si>
  <si>
    <t>Are divergences and inconsistencies between quantitative and qualitative results adequately addressed?</t>
  </si>
  <si>
    <t>Do the different components of the study adhere to the quality criteria of each tradition of the methods involved?</t>
  </si>
  <si>
    <t>Summary</t>
  </si>
  <si>
    <t>Number of "Yes" Responses</t>
  </si>
  <si>
    <t>Mean Scale Rating</t>
  </si>
  <si>
    <r>
      <t> </t>
    </r>
    <r>
      <rPr>
        <b/>
        <sz val="12"/>
        <color rgb="FF000000"/>
        <rFont val="Arial Narrow"/>
        <family val="2"/>
      </rPr>
      <t>Qualitative Article</t>
    </r>
  </si>
  <si>
    <t>Likert Scale (1=low,  or 3 5=high)</t>
  </si>
  <si>
    <r>
      <t xml:space="preserve">Do the collected data allow to address my research question?*
</t>
    </r>
    <r>
      <rPr>
        <b/>
        <sz val="12"/>
        <color rgb="FF000000"/>
        <rFont val="Arial Narrow"/>
        <family val="2"/>
      </rPr>
      <t>In what ways do visual strategy maps contribute to effective strategy implementation?</t>
    </r>
  </si>
  <si>
    <t>Is the qualitative approach appropriate to answer the research question?</t>
  </si>
  <si>
    <t>Are the qualitative data collection methods adequate to address the research question?</t>
  </si>
  <si>
    <t>Are the findings adequately derived from the data?</t>
  </si>
  <si>
    <t>Is the interpretation of results sufficiently substantiated by data?</t>
  </si>
  <si>
    <t>Is there coherence between qualitative data sources, collection, analysis and interpretation?</t>
  </si>
  <si>
    <t> Quantitative Article</t>
  </si>
  <si>
    <t>Comments</t>
  </si>
  <si>
    <t>Ran two experiments with 6 to 7 hypothesis - 6 had an a/b.
P. 918</t>
  </si>
  <si>
    <t>The data collection used several experiments with managerial students with 5 stages of data collection.
There was clear target population n= 89 stated as graduate students in advanced managerial accounting.</t>
  </si>
  <si>
    <t>There are critical elements here - judgements and transfer of knowledge, which are both essential for effective strategy implementation. This study provide basis of how visual representations of strategy via strategy maps impacts judgements on strategy appropriateness and design/implementation of effective strategic performance measurement.</t>
  </si>
  <si>
    <t>Quantitative non-randomized</t>
  </si>
  <si>
    <t>Are the participants representative of the target populations?</t>
  </si>
  <si>
    <t>Are the measurements appropriate regarding both the outcome and intervention?</t>
  </si>
  <si>
    <t>Are there complete outcome date?</t>
  </si>
  <si>
    <t>Are the confounders accounted for in the design and analysis?</t>
  </si>
  <si>
    <t>During the study period, is the intervention administered (or exposure occurred) as intended?</t>
  </si>
  <si>
    <t xml:space="preserve">Quantitative descriptive </t>
  </si>
  <si>
    <t>Is the sampling strategy relevant to address the research question?</t>
  </si>
  <si>
    <t>Can't tell</t>
  </si>
  <si>
    <r>
      <rPr>
        <b/>
        <sz val="12"/>
        <color theme="1"/>
        <rFont val="Arial Narrow"/>
        <family val="2"/>
      </rPr>
      <t>Not clear if the sample population was sufficient to answer the question. How many students worked full time, and what was their actual experience in professional arena.</t>
    </r>
    <r>
      <rPr>
        <sz val="12"/>
        <color theme="1"/>
        <rFont val="Arial Narrow"/>
        <family val="2"/>
      </rPr>
      <t xml:space="preserve">
A deductive approach was used to develop each hypothesis. Questions for the questionnaire was pilot-tested to establish validity. The statistical analysis used regression analysis which appears to be appropriate.
"We pilot-tested the task with 28 graduate students enrolled in the same course as the participants in the main experiment. Based on the pilot-test results, we re-worded the instructions and some information items, and removed two information items that were perceived as ambiguous.
We then asked four accounting faculty members to review the six information items in the presence of both the strategy map and the scorecard perspectives." p. 910</t>
    </r>
  </si>
  <si>
    <t>Is the sample representative of the target population?</t>
  </si>
  <si>
    <t>The sample population is not generalizable, and representative of the general target population.  The questionnaire was an appropriate tool and there was a pilot test of the questions to avoid sample bias. However, the experiment was administered to grad students not professional with experience in the field of work and subject matter area(s).</t>
  </si>
  <si>
    <t>Are the measurements appropriate?</t>
  </si>
  <si>
    <t>The statistical analysis used ANOVA and T-test (one and two-tailed) which appears to be appropriate. Reliability was measured using Cronbach's alpha values -- reporting all values for each dependent variable indicated the data as highly reliable.
p. 912 "As all hypotheses in this study (for both Experiments One and Two) are directional, we have employed one-tailedtesting to analyze our results. Further, as the order effect (i.e., the order in which the six information items are presented to the participants) is not statistically significant, and does not interact with the independent variables of interest, we exclude "order effect" as an independent variable for all subsequent. p. 912</t>
  </si>
  <si>
    <t>Is the risk of nonresponse bias low?</t>
  </si>
  <si>
    <t xml:space="preserve">The questionnaire was pilot tested for validity and reliability. No details were reported for the non-response rate. The statistical analysis (t-test), was appropriate for the research questions. </t>
  </si>
  <si>
    <t>Is the statistical analysis appropriate to answer the research question?</t>
  </si>
  <si>
    <t xml:space="preserve">The descriptive statistical approach was appropriate to answer the research question. The results were reported in easily comprehendible tables, and the methodologies were reported in a way that the study could be replicated. Further, the findings were applicable to real-world situations with analogous environments; and the results would be highly relevant to the impact visual strategy maps on knowledge management and interpretations/judgements of strategy plans/objecitgves.
</t>
  </si>
  <si>
    <t>A total of (5) points are possible. High = 5, Medium = 3 to 4, Low = 1 to 2. Further, Yes responses receive 1 point, No responses receive 0 points, and Can’t Tell receives 0 points. The notional scores will be totaled and rated as high, medium or low for overall quality of evidence. Each point is with 20%, so the full five questions are worth 20% per question, for  total of 100%.</t>
  </si>
  <si>
    <t>Notional Points</t>
  </si>
  <si>
    <t>% Score</t>
  </si>
  <si>
    <t>Low</t>
  </si>
  <si>
    <t>1 to 2</t>
  </si>
  <si>
    <t>20 to 40%</t>
  </si>
  <si>
    <t>Medium</t>
  </si>
  <si>
    <t>3 to 4</t>
  </si>
  <si>
    <t>60 to 80%</t>
  </si>
  <si>
    <t>High</t>
  </si>
  <si>
    <t>Doeleman, van Dun, D. H., &amp; Wilderom, C. P. (2022). Leading open strategizing practices for effective strategy implementation. Journal of Strategy and Management, 15(1), 54–75. https://doi.org/10.1108/JSMA-09-2020-0253</t>
  </si>
  <si>
    <t xml:space="preserve">p. 54
</t>
  </si>
  <si>
    <t>p. 58 "H1. The adoption of three open strategizing practices (one-page visual strategy map, periodical management dialogues, and IT-enabled performance data visualizations) has a positive effect on strategy implementation." p. 58
p. 59 "H2. Transformational leadership moderates the relationship between the adoption of
open strategizing practices and effective strategy implementation. p. 59</t>
  </si>
  <si>
    <t xml:space="preserve">p. 60 "The research team consisted of a principal investigator who supervised the entire process
and executed the quantitative data analyses, five management consultants for data
collection, and two research assistants (MSc students) for data analysis and reporting. During
the qualitative data analysis phase, the team was supplemented by a group of five
respondents from the participating organization. All thirteen research team members
participated in the qualitative coding process."
p. 60 "At T1, the research was conducted among the 681 top and senior managers within all its 44 locations. Two years later, at T2, 425 top and senior managers from 37 of these locations were invited to participate in the second survey."
</t>
  </si>
  <si>
    <t>The way the sample was defined and described, and how it was selected indicate a high degree in which the research team imposed a sampling strategy. There was clear target population stated, and the methodology for using questionnaire to capture data inputs was appropriate for the study. More information could have been provided about the demographics of the target population N = 128 IT projects/organizations.</t>
  </si>
  <si>
    <t>The review question deals directly with using visual communications -- strategy maps to contribute to effective strategy implementation.</t>
  </si>
  <si>
    <t xml:space="preserve">
p. 61 An exploratory factor analysis showed that transformational leadership and effective
strategy implementation, as measured at T2, formed two distinct constructs (Table 2); we
only used the T2 dataset because many of the managers’ positions had changed byT2, due to
the closing of seven locations. The Cronbach’s alphas of both scales were suitable, ranging
between 0.88 and 0.93 (Table 3). The respondents’ ages and tenures were added as control
variables to the regression analyses. p. 61</t>
  </si>
  <si>
    <t xml:space="preserve">The sampling strategy was identified, and details were provided about the projects reviewed and the subject matter experts. The statistical analysis used hierarchical regression analysis which appears to be  appropriate.
P. 63 
The group interview transcriptions were analyzed according to Gioia’s inductive coding
approach (Gioia et al., 2013; Locke et al., 2020; Gehman et al., 2018; Grodal et al., 2020); it is a qualitative and interpretative research methodology that can also be used as a guideline for reporting analyses and results. In phase one, the entire research team, supplemented by five respondents, each coded four interviews. The purpose was to achieve inter-coder reliability and face validity from the respondents’ points of view. The result was a more calibrated style of coding and aligned interpretation of the data between the different coders.
</t>
  </si>
  <si>
    <t>p. 63 "After examining the validity and reliability of our quantitative data, we calculated the
interrater reliability of transformational leadership and effective strategy implementation:
ICC(1) and ICC(2). The ICC(1) can be interpreted as the reliability of one respondent to
represent the scores of all location-respondents and should be higher than 0.08 to allow
aggregation of the data at the location level (LeBreton and Senter, 2008)." p. 63
﻿
During the site visits, the principal investigator participated in a local
management meeting after which the participants were asked to fill out the survey. To ensure
data representativeness per location, we only included the survey data of the locations with a
minimum individual response rate of 70%. After removing respondents with too many
missing data, the sample sizes were: n 5 548 at T1 and n 5 414 at T2. p. 60</t>
  </si>
  <si>
    <r>
      <rPr>
        <b/>
        <sz val="12"/>
        <color theme="1"/>
        <rFont val="Arial Narrow"/>
        <family val="2"/>
      </rPr>
      <t xml:space="preserve"> The sample population appears to be generalizable, and representative of the general population.</t>
    </r>
    <r>
      <rPr>
        <sz val="12"/>
        <color theme="1"/>
        <rFont val="Arial Narrow"/>
        <family val="2"/>
      </rPr>
      <t xml:space="preserve">  However, it was focused in Holland, and for prison system employees.
</t>
    </r>
  </si>
  <si>
    <t>p. 59 
"During a period of two years, three open strategizing practices were implemented at all
management levels of each location of a large Dutch public sector organization (the so-called “A3 approach”). Such organizations often face difficulties in adopting new strategies, given their political context and looming “issues of equity, transparency and probity” (Radnor and Johnston, 2013, p. 911). These strategic local practices entail: (1) Co-creation of one-page visualstrategy maps [1] (following the EFQMExcellencemodel); (2) periodical management dialogues aimed at discussing location-specific performance (following the Plan-Do-Check-Act cycle); and (3) frequent, synchronized IT-enabled performance-data visualizations [2] (that provide feedback on the planned actions and results), to facilitate the periodical dialogues."</t>
  </si>
  <si>
    <r>
      <t xml:space="preserve">The statistical analysis used linear regression analysis which appears to be  appropriate. </t>
    </r>
    <r>
      <rPr>
        <b/>
        <sz val="12"/>
        <color theme="1"/>
        <rFont val="Arial Narrow"/>
        <family val="2"/>
      </rPr>
      <t>Reliability was measured using Cronbach's alpha values.</t>
    </r>
    <r>
      <rPr>
        <sz val="12"/>
        <color theme="1"/>
        <rFont val="Arial Narrow"/>
        <family val="2"/>
      </rPr>
      <t xml:space="preserve">
</t>
    </r>
  </si>
  <si>
    <r>
      <t xml:space="preserve">p. 60 "
"The principal investigator visited all locations multiple times and achieved a survey
response rate of 83%. During the site visits, the principal investigator participated in a local
management meeting after which the participants were asked to fill out the survey. To ensure
data representativeness per location, we only included the survey data of the locations with a
minimum individual response rate of 70%. After removing respondents with too many
missing data, the sample sizes were: n 5 548 at T1 and n 5 414 at T2. Table 1 describes the
respondents’ characteristics atT2; theT1 sample had similar characteristics. On checking the
data, we found no signs of </t>
    </r>
    <r>
      <rPr>
        <b/>
        <sz val="12"/>
        <color theme="1"/>
        <rFont val="Arial Narrow"/>
        <family val="2"/>
      </rPr>
      <t>non-response bias or a possible order effect</t>
    </r>
    <r>
      <rPr>
        <sz val="12"/>
        <color theme="1"/>
        <rFont val="Arial Narrow"/>
        <family val="2"/>
      </rPr>
      <t xml:space="preserve">. The participating
locations had nearly identical organizational structures and internal work processes. No
deviations were found in terms of the spread of functions of the respondents at each location."
p. 63
"To prevent researcher biases in qualitative research, Morse et al. (2002) suggested
ensuring methodological coherence and rigor. In line with this, we used the group interviews
to provide more depth to the survey-based findings and to interpret possible differences
between the locations."
</t>
    </r>
  </si>
  <si>
    <t>p. 65 " During the group interviews, the managers made remarks linked to the role of leadership; see Table 4. For instance, the managers emphasized that top and senior managers’ commitment and dedication to the adoption of the open strategizing practices were instrumental in the effective implementation of the strategy: “Look, [name manager] has embedded his soul and salvation in the A3 approach and led us through the implementation process.” This citation shows that ’intrinsic motivation’ is a key leadership characteristic in the context of open strategizing; this aspect resembles the transformational leadership sub-dimensions “inspirational motivation” (through clarifying their personal “why” and showing a personal interest and motivation) and “idealized influence” (through role-modeling a strong belief and commitment). The open strategizing practices also led to improved ownership and the feeling of being taken seriously. For instance, some managers explained that they now had a better idea of their responsibilities at work and the impact and contributions of their work. " p 65
p. 65  We found that transformational leadership moderated and
enhanced the relationship between the degree of open strategizing practices
implementation and effective strategy implementation (β 5 0.29, p &lt; 0.05).</t>
  </si>
  <si>
    <t>The statistical approach was appropriate to answer the research question. The results were reported in easily comprehendible tables, and the methodologies were reported in a way that the study could be replicated. 
Open strategizing techniques/practices included using visualization of strategy along with transformational leadership styles.</t>
  </si>
  <si>
    <t>Comments:</t>
  </si>
  <si>
    <r>
      <rPr>
        <b/>
        <sz val="12"/>
        <color theme="1"/>
        <rFont val="Arial Narrow"/>
        <family val="2"/>
      </rPr>
      <t xml:space="preserve">There are no clear links between data sources, collection, analysis, and interpretation apparent throughout each section of the study. The literature review results are stated in several areas to explain and validate the research design, data collection efforts, as well as analysis and interpretation of the findings. 
</t>
    </r>
    <r>
      <rPr>
        <sz val="12"/>
        <color theme="1"/>
        <rFont val="Arial Narrow"/>
        <family val="2"/>
      </rPr>
      <t xml:space="preserve">
</t>
    </r>
  </si>
  <si>
    <t>Small</t>
  </si>
  <si>
    <t>Large</t>
  </si>
  <si>
    <r>
      <t xml:space="preserve">Do the collected data allow to address my research question?*
</t>
    </r>
    <r>
      <rPr>
        <sz val="26"/>
        <color rgb="FF000000"/>
        <rFont val="Arial Narrow"/>
        <family val="2"/>
      </rPr>
      <t xml:space="preserve">
</t>
    </r>
    <r>
      <rPr>
        <b/>
        <sz val="26"/>
        <color rgb="FF000000"/>
        <rFont val="Arial Narrow"/>
        <family val="2"/>
      </rPr>
      <t>What components of strategic storytelling narratives contribute to stakeholder engagement during organizational change initiatives?</t>
    </r>
  </si>
  <si>
    <r>
      <t xml:space="preserve">Do the collected data allow to address my research question?*
</t>
    </r>
    <r>
      <rPr>
        <sz val="24"/>
        <color rgb="FF000000"/>
        <rFont val="Arial Narrow"/>
        <family val="2"/>
      </rPr>
      <t xml:space="preserve">
</t>
    </r>
    <r>
      <rPr>
        <b/>
        <sz val="24"/>
        <color rgb="FF000000"/>
        <rFont val="Arial Narrow"/>
        <family val="2"/>
      </rPr>
      <t>What components of strategic storytelling narratives contribute to stakeholder engagement during organizational change initiatives?</t>
    </r>
  </si>
  <si>
    <t>p. 107-108
"…draw on a solitary case, with all the benefits and limitations that this incures, to look behind the apparent disorder and cacophony
of narratives that occurs during change to explicate the way
change narratives both stabilize and undermine organizing" p. 107</t>
  </si>
  <si>
    <t xml:space="preserve">
In addition, three different types of narratives in the making  -- initial, counter, and corrective narratives driving organizational becoming during periods of change.
</t>
  </si>
  <si>
    <t>The inclusion and exclusion criteria are not clearly present in the literature review and approach taken for review of previous research. Primary and secondary data was collected.</t>
  </si>
  <si>
    <t xml:space="preserve">p. 110
"
It is based on thirty three interviews plus gen-eral assembly videos and observation, two focus groups and document (e.g., reports, minutes, internal memos, newslet-ters, PowerPoint and Prezi presentations, charts, and videos)
collected from October 2012 to February 2013. CEO, senior managers, middle managers, front line employees and sup-port staff were asked both to narrate their experience of the LMP over the last 12 months and their expectations about
the future of the LMP" p. 110
</t>
  </si>
  <si>
    <r>
      <t xml:space="preserve">p. 110
"Our study examined how narrativity operated across stakeholder interfaces during the implementation of a “lib-eration management” (LM) initiative. In particular, </t>
    </r>
    <r>
      <rPr>
        <sz val="12"/>
        <color rgb="FFFF0000"/>
        <rFont val="Arial Narrow"/>
        <family val="2"/>
      </rPr>
      <t>we sought to establish how context interacted with narratives
to shape and stabilize the sensemaking at organizational interfaces</t>
    </r>
    <r>
      <rPr>
        <sz val="12"/>
        <color theme="1"/>
        <rFont val="Arial Narrow"/>
        <family val="2"/>
      </rPr>
      <t>. To do this we examined how sense was embodied in stories produced by the CEO and other TELTEK internal stakeholders," p. 110</t>
    </r>
  </si>
  <si>
    <t>My current research question is addressed and additional information is brought forward e.g., the importance of storytelling narrative development during organizational change periods, and how these narratives are fluid and require management e.g., revision and reinforcement.</t>
  </si>
  <si>
    <t xml:space="preserve">p. 110
"To resultant narratives allowed us to reconstruct what happened within TELTEK over the previ-ous months and identify three narrative plots. The initial, counter and corrective narratives we identified provided a temporal map of the implementation of the LMP, illustrating Ricoeur’s (1988) notion of cosmological time, " p. 110
p. 111
"Participants for these interviews were recruited from across all organizational positions (includ- ing elected staff representatives and a union representative). This ensured the interfaces between the employees at differ- ent levels, within departments and professional groups were examined (Eisenhardt &amp; Graebner, 2007). Executive com- mittee members were also interviewed. In total 40 hours of recorded conversation was collected" p. 111
</t>
  </si>
  <si>
    <r>
      <rPr>
        <b/>
        <sz val="12"/>
        <color theme="1"/>
        <rFont val="Arial Narrow"/>
        <family val="2"/>
      </rPr>
      <t>The qualitative descriptive case study approach using surveys, interviews, site observational visits, workshops, and a review of company artefacts, and thematic analyses was used with an inductive approach.</t>
    </r>
    <r>
      <rPr>
        <sz val="12"/>
        <color theme="1"/>
        <rFont val="Arial Narrow"/>
        <family val="2"/>
      </rPr>
      <t xml:space="preserve">
The researchers interviewed a small sample of subject matter experts. 
</t>
    </r>
    <r>
      <rPr>
        <b/>
        <sz val="12"/>
        <color theme="1"/>
        <rFont val="Arial Narrow"/>
        <family val="2"/>
      </rPr>
      <t>There is dynamic rigor because the data collection methods were systematic and transparent.</t>
    </r>
  </si>
  <si>
    <t xml:space="preserve">p. 110-111
Further data were gathered from a video of the CEO’s speech and Prezi presentation during the “launch” general meeting prior to researchers entering the field (October 2012) and three interviews (Total of 8 hours of interviews) with the CEO (between October and December 2012). These data provided the bulk of the data that allowed the initial LM (liberation management) narratives to be identified. Interviews with TELTEK employees (from October 2012 to December 2012) provided addition narratives including the counter narratives. Participants for these interviews were recruited from across all organizational positions (includ- ing elected staff representatives and a union representative). This ensured the interfaces between the employees at differ- ent levels, within departments and professional groups were examined (Eisenhardt &amp; Graebner, 2007). Executive com- mittee members were also interviewed. In total 40 hours of recorded conversation was collected. In addition, we attended the “update” general meeting at the end of February 2013 that sought to inform employees about LM initiative progress in TELTEK. On that occasion the various speeches were recorded. The data collected dur- ing this “LM update” event were sources of the CEO and official counter-narratives. Following that event, two focus group interviews were held with operational-level staff and middle managers respectively to explore the similarities and differences in the stories around the LMP that had emerged in the individual interviews, and following the “update” gen- eral meeting, " p. 110-111
</t>
  </si>
  <si>
    <r>
      <t xml:space="preserve">The qualitative approach appears to be appropriate to answer the research question since the researchers used data collected from primary and secondary sources.  The research conduct face-to-face interviews with open ended questions to gather information about the behavior and perception of a program performance data, graphical and visual displays of strategy, and has a sample of professionals with experience in project management, n=33 interviews projects that were executed from 2012 through 2013.
</t>
    </r>
    <r>
      <rPr>
        <b/>
        <sz val="12"/>
        <color theme="1"/>
        <rFont val="Arial Narrow"/>
        <family val="2"/>
      </rPr>
      <t xml:space="preserve">Extensive quotes and themes were extracted from interviews to justify the code, categories, and themes, purpose statements, and research question. 
</t>
    </r>
  </si>
  <si>
    <r>
      <rPr>
        <b/>
        <sz val="12"/>
        <color theme="1"/>
        <rFont val="Arial Narrow"/>
        <family val="2"/>
      </rPr>
      <t>The arguments used to substantiate their claims, recommendations, and findings are credible since they used past research heavily sited and reference to establish their research framework and design. The findings would be determined as defensible because the methodology used to derive results are consistent with the research design.</t>
    </r>
    <r>
      <rPr>
        <sz val="12"/>
        <color theme="1"/>
        <rFont val="Arial Narrow"/>
        <family val="2"/>
      </rPr>
      <t xml:space="preserve">
The researchers provide details on the nature of the questionnaire content and the secondary data sources, to the point where they can be linked to how they interpreted the results of their data collection and analysis. There are also details on how much the study results vary from other extant literature in terms of how storytelling narratives impact organizational becoming during periods of change,  which was one the primary objectives of the research.  
</t>
    </r>
  </si>
  <si>
    <t>p. 115
"Our study looked at how TELTEK’s CEO uses narrativity to shape and stabilize the sensemaking at intra-organizational interfaces during a change initiative. We show how the sense embodied in the narratives he and other actors produced both ‘liberated’ and constrained the organization by virtue of the interplay created between the sensegiving, counter and corrective narratives that were produced. The main con- tribution of this empirical research is the model that cap- tures this narrative mechanism" p. 115</t>
  </si>
  <si>
    <t>p. 115
"Our analysis reveals how patterns of narrative action were hidden beneath the apparent disorder and polyphony of different stakeholders’ narratives and combined to cre- ate a dynamic sensegiving and sensemaking process to sup- port a process of oOur analysis reveals how patterns of narrative action
were hidden beneath the apparent disorder and polyphony of different stakeholders’ narratives and combined to cre- ate a dynamic sensegiving and sensemaking process to sup- port a process of organizational becoming. Two distinctive types of CEO sensegiving narrativity were identified – the proactive sensegiving that launched the LMP and then the corrective narratives, either reinforcing initial sensegiving narratives or adjusting these, that were prompted by counter narratives created by employees who took issue with some aspect of the initial sensegiving narratives. " p. 115</t>
  </si>
  <si>
    <t>P. 116-117
" Our model captures how change generates different types of narrative
action, sensegiving, counter and corrective narratives, which
are variously retrospective, now-spective and prospective
in nature. It accounts for the way a change initiator (In our
case the CEO and his team) must take corrective narrative
action to address the challenges posed to the change process
by counter narratives. Our model captures this dynamic
‘poly-narrative’ essence of change and links it to the process
of organizational becoming (Clegg et al., 2005; Tsoukas &amp;
Chia, 2002) and the CCO perspective (Chanal, 2000; Cooren
et al., 2011; Putnam &amp; Nicotera, 2008; Robichaud et al.,
2004) but further analysis is indicated to fully reveal how the
macro and micro narrative processes were integrated into
our essentially meso level organizational analysis," p. 116-117</t>
  </si>
  <si>
    <t xml:space="preserve">The qualitative was appropriate to answer the research question. The results were reported in easily comprehendible tables, and the methodologies were reported in a way that the study could be replicated. 
Open strategizing techniques/practices included using visualization of strategy along with </t>
  </si>
  <si>
    <t>p. 416
"…What kind of manipulative stories do managers tell to
influence their employees?
• How do managers themselves say that manipulation
takes place in their storytelling?
• Why do managers tell manipulative stories to influence
their employees?
• What kind of ethics do managers reveal when telling
manipulative stories to influence their employees?" p. 416</t>
  </si>
  <si>
    <t xml:space="preserve">p. 420
"
The data consists of qualita-tive, thematic interviews which contain stories managers have told with a view to influence their employees. In this
study, our narrative configuration has to do the analysis of narratives, which, adopting Polkinghorne (2007), mean the studies whose data consist of stories and which are con-cerned with analysing according to typologies or catego-ries. In other words, stories told by the interviewed managers are analysed by categorizing the stories and then producing a typology of manipulation in managers’ storytelling," p. 420
</t>
  </si>
  <si>
    <t>p. 420
" We invited the managers to retell stories they themselves had told in their organizations with a view to exerting influence on their subordinates. The interviews included such themes as the manager’s self-image as a leader and examples of storytelling in her/his leadership. Furthermore, managers’ opinions on different leadership styles such as democratic and authoritarian were also dis- cussed. All the interviews were conducted in Finnish since the data were gathered in Finland. Therefore, all the quo- tations presented in this article are translations. The inter- views were recorded and transcribed word for word. The duration of each interview was between 45 min and 1.5 h. Since our research task was related to manipulation, we then read the interview data carefully to detect manipula- tive stories. We detected such stories in 9 managers’ interviews (out of 18), thus the other 9 interviews were excluded from the data since we found no signs of manipulation in them. Consequently, 9 interviewees were included in our final sample comprising 4 female and 5 male managers. Their age varied from 35 to 65 years and work experience from 8 to 40 years. They represented different managerial levels in different organizations (see Table 1). Due to anonymity promised to the interviewees, each manager was assigned a code A, B, C, D, E, F, G, H and I. The codes are used later on in this article to refer to each particular manager. In these managers’ interviews, 13 manipulative stories were found. The stories are also numbered from 1 to 13. Some of the stories are coherent narratives meaning that the stories have a chronological dimension and a clear plot (Søderberg 2003), while some stories are in a more terse and fragmented form (Boje 2001). " p. 420</t>
  </si>
  <si>
    <t xml:space="preserve">p. 421
"In the course of the analysis, we circulated the data and
organized several common joint analysis sessions. Hence, methodological triangulation is involved in the analysis process at least in the following two senses: (1) the researchers circulated data and ideas (Flick 2007) and (2) the analysis proceeded by an interaction between empirical data and the researchers’ theoretically based interpretations (Eriksson and Kovalainen 2008; Eskola and Suoranta 1998; Riessman 2008). As a result of this process, we detected 13 manipulative stories numbered from 1 to 13 and con- structed then four types of manipulative leadership from the stories:
• humorous stories are (1) a hanged chef in the hotel, (2) a chef without thumbs in the old days in a logging
cabin, (3) a less harmful engineer and (4) Croatian female guerrilla
• pseudo-participative stories are (5) annual strategy meeting day and (6) Oldsmobile car manufacturer
• seductive stories are (7) cut-glass chandelier, (8) poppy fabric for curtains, (9) poor working circumstances and (10) my kid’s hut,
• pseudo-empathetic stories are (11) the lies of angels, (12) tearful subordinate and (13) dyslexic supervisor," p. 421
</t>
  </si>
  <si>
    <t xml:space="preserve">p. 428
"
Overall, the study showed that manipulation in leader-ship storytelling is constructed by various manipulative types and forms and the use of manipulation in its different types and forms was familiar to several managers inter-viewed in this study. Some of them considered manipula-tion as an inescapable part of their work. Manipulation was said by the managers to belong to their everyday discursive routines and resources. However, manipulation did not
seem to stand out as an especially distinctive part of leadership. The forms of manipulation which were distin-guished were lying, providing misinformation and provid-ing disinformation. Providing disinformation was the most common type. Out of 13 stories, 8 stories involved pro-viding disinformation. In addition, there were three stories involving misinformation and two stories contained lying," p. 428
</t>
  </si>
  <si>
    <t>p. 423
Leadership Manipulation and Ethics in Storytelling 423
Ethical facet of the leaders actions
The situation (why the story was told) The form of manipulation
Table 2 Summary of all stories—description of the types of manipulation
Mgr The content of the story in nutshell
Humorous
Disinformation Consequence Disinformation Virtue Consequence Lying Misinformation Consequence
Disinformation Consequence ? pseudo virtue
Misinformation Consequence ? pseudo virtue
Consequence Lying Disinformation Duty (deontology) Misinformation Consequence Disinformation Consequence ? virtue
Consequence ? pseudo virtue
Lying/ misinformation Disinformation Consequence ? virtue
Dissatisfaction in prevailing working conditions
E tries to defuse the conflict in the board meeting
The employees blame the management for the failed renewal in the production line
F stimulates servicemen’s motivation with humorous story
H aims to involve the whole operative management for the strategy process
F aims to make employees follow the strategy and get rid of ineffective research
A aims to improve the working satisfaction among employees
Employees suffer from insecurity and are in afraid of change
The working circumstances are appalling. E aims to improve the working satisfaction
D aims to decrease the dissatisfaction
among employees concerning working hours
The situation of dismissal is very challenging. G lies with a view to keep the employees face and self-dignity
‘I’ feels that a miserable, dismissed employee needs to be encouraged
B ‘A senior consultant was staying in a hotel in Africa in 1970s. One morning, there were no breakfast in the hotel—because the chef was hanged’
E ‘I know a kind of worker we need. In the old days in a logging cabin there was a short-armed chef without thumbs. He couldn’t scratch his butt or soak his thumbs in the bowl’
E And old sarcastic and also obscene joke about a newlyweds who wanted to make a kid that would be an engineer. An attempt failed and another harmful engineer was not born
F ‘Once I knew a Croatian female guerrilla who was able to assemble and disassemble this rifle in 15 s. I would think you can do better than that’
1. A hanged chef in the hotel
2. A chef without thumbs in the old day in a logging cabin
3. A less harmful engineer
4. Croatian female guerrilla
H The executive group has prepared the organization’s strategy and annual plan. They want to outline the future of the organization and create a vision by having the entire organization participate
F ‘Oldsmobile car manufacturer was fortunate to have a fire in its factory. The fire destroyed all different engines except the petrol engine which eventually made the breakthrough’
Pseudo-participative 5. Annual strategy meeting day
6. Oldsmobile car manufacturer
Seductive
A The staff were interested in a new cut-glass chandelier. According to one subordinate’s story A is so generous that she even bought a cut- glass chandelier that has ‘those healing gleam and beams and everything’
A ‘[P]eople only saw the negative things…[saying] you can’t possible make it in that time… [I]… went and bought 22 bolts of fabric for curtains… I’d tell them… the curtains have already been bought’
7. Cut-glass chandelier
8. Poppy fabric for curtains
E Several stories about E’s youth in the factory and also amusing anecdotes about life in general. ‘With an imagination you can construct that cosy working place’
9. Poor working circumstances
10. My kid’s hut D A positive story about D’s own background and becoming a manager (‘I have more power but I’m not interested, since I lose contact with the kids’). A story includes episodes from personal life
Pseudo-empathetic 11. The lies of angels G Reflecting on a subordinate’s past in the organization. The story indicates how excellent the subordinate to be fired has been. ‘You’ve done a fine job’ in an overly positive sense
‘The timing of firing is excellent and your future looks prominent.’ Negative stories about subordinate’s past and performance in the organization are tempered
I
12.</t>
  </si>
  <si>
    <t>P. 428
"The study showed that there are different ethical facets underlying the types of manipulation in leadership story-telling. The facets we used as a context for our analysis were consequence ethics, virtue ethics and duty ethics (Ciulla 2005; Ciulla and Forsyth 2011). Ethical reasoning of the managers’ manipulation in storytelling seemed to involve typically consequence ethics with the other facets
remaining scarce. However, in pseudo-participative and pseudo-empathetic manipulations particularly a glimpse of virtue ethics also emerged. In pseudo-participative manipulation, the managers explained that through their actions they tried to avoid authoritarian and coercive leadership. In pseudo-empathetic manipulation, the case was a somewhat humane treatment of dismissed subordi-nates. However, in terms of virtue ethics, all the types of manipulation contained an incontestable vice: dishonesty." p.428</t>
  </si>
  <si>
    <t>p. 428
"We observed four different types of manipulation in lead-ership storytelling in this study—humorous, pseudo-par-ticipative, seductive and pseudo-empathetic—but others may be found as well. For example, it might be possible that threatening stories could be used by managers for the purposes of manipulation even if we did not find such stories in this study. Therefore, it would be important to
investigate the topic more in the future by acquiring more various data sets than now from different social contexts. " p. 428</t>
  </si>
  <si>
    <t>p. 496
"…Purpose – This paper approaches manager’s storytelling as a means for promoting organizational aims and for constructing leadership, and examines the intentions of managers in this process. We focus on the context of storytelling and the content of the stories told by managers in order to identify areas of influence on subordinates. Storytelling in relation to building a narrative identity for the
manager is also studied," p. 496</t>
  </si>
  <si>
    <t xml:space="preserve">p. 496
"This is an exploratory empirical study that draws on 13 thematic interviews with Finnish managers working in different fields. A qualitative thematic analysis is used in order to analyze the data," p. 496
</t>
  </si>
  <si>
    <t>p. 500
"
3.1 Research strategy and definitions of narrative
Our research strategy is qualitative. We draw on a narrative approach in leadership inquiry, which emphasizes discursive interaction and a socially constructed reality, where storytelling is the preferred method of sensemaking and currency in human relationships (see e.g. Boje, 1991; Weick, 2001), " p. 500</t>
  </si>
  <si>
    <t xml:space="preserve">p. 500
"First, our data has narrative form. We have collected narratives told by managers by interviewing them. Originally, the stories emerged in social interactions such as conversations between a manager and a subordinate (see Riessman, 2008). In this sense our data consists of “second-hand” stories or narratives about the stories used by leaders for a certain purpose that they can even retell in the interview situation. Second, the framework for analysing the data respects the traditions and framework of the narrative organization
and leadership research (see e.g. Gergen and Gergen, 2006; Boje, 2008; Gabriel, 2000). In particular, in order to structure the (sometimes fragmented) stories and piece together the areas of influence in storytelling by managers we have used a thematic analysis (Riessman, 2008; Eskola and Suoranta, 1999). To sum up, a story in this study can be defined as an organizational scheme in story form performed by a manager and our empirical data, the managers’ stories, are dissected using a thematic analysis, P. 500
</t>
  </si>
  <si>
    <t xml:space="preserve">p. 502
" Thematic analysis (Riessman, 2008; Eskola and Suoranta, 1999; Eriksson and
Kovalainen, 2008) was used with the intention of identifying the areas of influence in managers’ storytelling. The work began by interviewing the managers, and with their assistance, collecting material about their organizations. This included field notes and recorded interviews in the first instance with the manager on a one-to-one basis. The interviews were audio taped and transcribed afterwards, resulting in about 150 pages of transcripts with single spacing. Observations consisted of field notes made by the researchers during the interviews. The field notes constitute some 40 handwritten pages, and were used as support for the analysis, for example, in order to obtain a more comprehensive picture of the interview situation. In the first phase of the analysis, in order to obtain a general picture of our research phenomenon, we first read through the data individually. In the second phase, after we had become acquainted with the data as a whole, we began to discuss and share our first impressions of the issues and dissected the data collectively. While conducting the first phase of analysis we also acquainted ourselves with the theoretical material. During the second phase we redefined our research task. In the course of the analysis, we circulated the data and organized several common collective analysis sessions. The process can be seen as being triangular in at least two senses: first, the researchers circulated data and ideas (Flick, 2007), and second, the analysis process was by nature an interaction of empirical data and the researchers’ theoretically bound interpretations (e.g. Eriksson and Kovalainen, 2008; Eskola and Suoranta, 1999). During the aforementioned phases of analysis, we were able to identify stories and episodes in “ordinary work conversations”, which involved storytelling, leadership and trust creation. Following our discussions, we divided the stories into themes, hereafter referred to as areas of influence. P. 502
</t>
  </si>
  <si>
    <t>p. 507
"In the following we explicitly take up the dimensions of trustworthiness that the
managers signalled in their stories (competence and goodwill) as well as examples of interpersonal leader-follower trust and impersonal organizational trust. According to our findings, the situations where managers tell stories vary a lot.
There are everyday situations like motivating subordinates, but leadership stories can be seen as an important element in a manager’s trust building that influences the relationship betweeIn the following we explicitly take up the dimensions of trustworthiness that the
managers signalled in their stories (competence and goodwill) as well as examples of interpersonal leader-follower trust and impersonal organizational trust. According to our findings, the situations where managers tell stories vary a lot.
There are everyday situations like motivating subordinates, but leadership stories can be seen as an important element in a manager’s trust building that influences the relationship between the manager and the subordinate. Different stories have different purposes and they reveal different aspects of manager trustworthiness. The complexity of the communication and the related content of the story may simultaneously enhance trust in a manager’s competence, goodwill and integrity," p. 507</t>
  </si>
  <si>
    <t>p. 502, p. 507
"4. Empirical data and its interpretation 4.1 Areas of influence in leadership stories With a view to communicating the salient findings in the analysis compact, we constructed Tables I and II. General areas of influence are introduced in the former  while the latter focuses on trust. The tables consist of five columns. First, our constructed category and keywords for how a manager uses stories in order to influence subordinates. The area of influence indicates the nucleus in leadership terms, since this is why managers tell these kinds of stories. Second, the context or situation in which the story telling took place and the intended impact of the example story according to the manager. This column contains less interpretation. Rather we have captured the description of the contexts from the interview text. Third, an excerpt of an example story word for word from the data. Only one concise and informative story for each area of influence was chosen for the tables (except in Table II, where three stories
were chosen to illustrate the different aspects of “Goodwill”). Fourth, our interpretation
of the meta meaning of the example story (excerpt); what inner dynamics of the story
make it influential, " p. 502, p. 507</t>
  </si>
  <si>
    <t>p. 510, p. 504-507
"Our empirical findings suggest that stories can be an effective means of building
trust between leaders and their subordinates. They support trust building indirectly when the manager uses stories to empower, motivate and inspire followers or to teach from past mistakes. Because trust is not only complex but also fragile, using leadership stories may be an effective indirect way of building trust. Another direct means of trust building is for the manager to display trust first, when the manager puts him or herselfinto a vulnerable position by discussing sensitive information. This can be effective and provide the first step in a continuous, co-operative trust-building process, " p. 510</t>
  </si>
  <si>
    <t>p. 666
"…Thus, in this article, we ask whether and how strategy-makers can
construct a steady influx of captivating narratives about a transformative change." p. 666</t>
  </si>
  <si>
    <t>p. 666
"These narratives documented Alessi’s transformative change from a
manufacturer of kitchen steel utensils to a producer of a variety of household objects purchased also for their symbolic value. Alberto Alessi, the strategy-maker and leader of Alessi’s transformation, orchestrated this narrative production, which covered various topics related to Alessi’s history,
for their symbolic value. Alberto Alessi, the strategy-maker and leader of Alessi’s transformation, orchestrated this narrative production, which covered various topics related to Alessi’s history, change, and product-related projects. Narratives were distributed to employees, customers, retailers, and visitors to Alessi exhibitions, and helped employees overcome resistance and support change
(Rindova, Dalpiaz, &amp; Ravasi, 2011)." p. 666
p. 671
"We assembled a collection of books about Alessi that: (a) were written by Alberto Alessi; (b) were written by third parties, with explicit contributions from Alberto Alessi or other organizational mem-bers; and/or (c) were published by Alessi. We chose these publications because they constitute the
narrative that was directly produced and promulgated by the strategy-maker and his collaborators.
We did not use publications that did not meet these criteria, such as product catalogues or mono-graphs that did not explicitly contain the views of Alessi’s members. We compiled a list of 35 books relevant for our analysis and obtained 25 of them.4 We complemented these sources with other pub-lications such as scholarly articles and books about Alessi and its context. We summarize our data sources and their use in the analysis in Table 2," p 671</t>
  </si>
  <si>
    <t>p. 664
"Our findings uncover how stories can be
used to win audiences’ endorsement of change through
narrative practices aimed at: (a) constructing a collective
memory of change, (b) depicting change as a novel but
coherent departure from the past, and (c) portraying
change as a transcendent endeavor.," p. 664</t>
  </si>
  <si>
    <t xml:space="preserve">p. 671
As is customary in qualitative research, we used paragraphs as coding units (Weber, 2005). We coded every para-graph in each book, with contiguous paragraphs covering the same subject matter sharing a single code. Because of our interest in capturing the presentation of transformative change, we analyzed
the coding units in search of references to: (a) dimensions of change (Hofer &amp; Schendel, 1978; Rajagopalan &amp; Spreitzer, 1997), (b) processes and structures of change (Mantere et al., 2012), and (c) values of change forming the basis of the new organization’s understanding (Amis, Slack, &amp; Hinings, 2002)." p. 671
</t>
  </si>
  <si>
    <t>p. 671
We assembled a collection of books about Alessi that: (a) were written by Alberto Alessi; (b) were written by third parties, with explicit contributions from Alberto Alessi or other organizational mem-bers; and/or (c) were published by Alessi. We chose these publications because they constitute the narrative that was directly produced and promulgated by the strategy-maker and his collaborators.
We did not use publications that did not meet these criteria, such as product catalogues or mono-graphs that did not explicitly contain the views of Alessi’s members. We compiled a list of 35 books relevant for our analysis and obtained 25 of them.4 We complemented these sources with other pub-lications such as scholarly articles and books about Alessi and its context. We summarize our data sources and their use in the analysis in Table 2, p. 671
p. 669
"Collaborators included organizational members (e.g., the head of the Alessi Research Center in humanities) as well as individuals outside the organization (e.g., designers and museum curators), whom Alberto Alessi involved as consultants or contributors on specific projects. The firm’s narra-tive also featured third-party publications, such as monographs on Alessi written by design critics
and featuring Alberto Alessi’s descriptions of the firm’s new strategy, and essays on design topics, featuring Alberto Alessi’s opinions.and featuring Alberto Alessi’s descriptions of the firm’s new strategy, and essays on design topics, featuring Alberto Alessi’s opinions," p. 669</t>
  </si>
  <si>
    <t>p. 692
"Our findings also suggest that narratives may offer other means for exercising power by constru-ing the voices of the dominant coalition during change. Whereas prior work considers the dominant coalition as a fixed trait in organizations (Boje, 2001, 2008), our findings suggest that effective nar-ratives can establish (and hence, change over time) “who is and can be perceived as strategist” (Fenton &amp; Langley, 2011, p. 1180). Curating gradually constructs the dominant coalition by acting on the narrative voices and points of view, and changing them over time. This voice can also be imbued with prominence and authority over time, as the narrative point of view shifts from the
objective-sounding third person to the subjective-sounding first person, " p. 692</t>
  </si>
  <si>
    <t>P. 689
" Alessi between 1979 and 2010, as the company documented its
transformation from a conventional manufacturer to a leader on the role and value of design objects in daily life. Our observations revealed that Alessi’s strategy-maker constructed and reconstructed the meanings of transformative change steadily using three sets of narrative practices, each of which enabled a unique management of the novelty-familiarity tension. We argued that these practices are
interrelated, and that their simultaneous mobilization may enable strategy-makers to win audiences’ “minds and hearts” (Kotter, 2007) through rational and inspirational means. Our observations interrelated, and that their simultaneous mobilization may enable strategy-makers to win audiences’ “minds and hearts” (Kotter, 2007) through rational and inspirational means. Our observations
advance current research by shedding light on the role of narrative practices in strategy-making, bal-ancing continuity and change, and wielding power," p. 689</t>
  </si>
  <si>
    <t>p. 678
"NARRATIVE PRACTICES OF MEANING CONSTRUCTION
Our analysis revealed three metanarratives that capture distinct moments of Alessi’s transformative change. The first metanarrative (1979–1988) is the story of product experimentation efforts under-Our analysis revealed three metanarratives that capture distinct moments of Alessi’s transformative change. The first metanarrative (1979–1988) is the story of product experimentation efforts under-taken by the firm Alessi from the early 1980s, with the aim of incorporating the expressive lan-guages of architects and other creative actors as new sources of product value. The second
metanarrative (1989–1998) is the story of how Alberto Alessi expanded the meanings of design from the formal aspect of a project to Alessi’s so-called Weltanschauung, that is, the firm’sviewof metanarrative (1989–1998) is the story of how Alberto Alessi expanded the meanings of design from the formal aspect of a project to Alessi’s so-called Weltanschauung, that is, the firm’sviewof the world and philosophy. The third metanarrative (1998–2010) is the story of how Alberto Alessi from the formal aspect of a project to Alessi’s so-called Weltanschauung, that is, the firm’sviewof the world and philosophy. The third metanarrative (1998–2010) is the story of how Alberto Alessi exalted Alessi’s past as heritage for the future. Table 3 summarizes how narrative constituents and the world and philosophy. The third metanarrative (1998–2010) is the story of how Alberto Alessi exalted Alessi’s past as heritage for the future. Table 3 summarizes how narrative constituents and authorial elements evolved across metanarratives (see File S1 for illustrative quotes). Building on these observations, we theorize how meanings of change were constructed across metanarratives using three sets of narrative practices aimed at memorializing, revisioning, and sacralizing change," p. 678</t>
  </si>
  <si>
    <t>p. 663
"The study uses narrative\ inquiry to explore how benevolent leadership enhances collective performance and wellbeing in Anatolian Tigers.
The paper reviews and integrates four streams of research
associated with creating common good in organizations:
Spirituality, morality, positivity, and community, and links
each of these elements to creating virtuous and compas-sionate organizations through narrative inquiry. The paper proposes that benevolent leadership can contribute to thelong-term health and sustainability of organizations
through its four elements: spiritual depth, ethical sensitiv-ity, positive engagement, and community responsiveness, " p. 663</t>
  </si>
  <si>
    <t xml:space="preserve">p. 669
"We have used interpretive phenomenological analysis as
a guiding methodological framework for analyzing the
narratives found in interview data (Smith et al. 2009);
putting an emphasis on shared experiences and values to
capture commonalities in respondents’ views on what
makes Bereket unique. Data analysis progressed from
transcription to the preparation of analytical and reflective
memos, to independent iterative coding, to comparison of
the themes/categories across researchers, to central theme
selection and tentative narrative theme development, and to
theme/coding verification," p. 669
</t>
  </si>
  <si>
    <t>p. 669-670
"We allowed for the possibility that more than one theme might be present in each narrative. In instances where independent coding diverged from one another, we have discussed the case further comparing respective interpre-tations regarding the themes. As we have developed more  robust patterns or more integrated story lines, we triangu-lated in the field by asking stakeholders to comment on the themes to check if these resonated with their experiences and if they could challenge the themes or categories. We have revised and probed the narrative themes further based on participant feedback, ethnographic field observation,
and triangulation achieved through data from multiple interviews conducted with diverse stakeholders.," p. 669-670</t>
  </si>
  <si>
    <t xml:space="preserve">p. 669
"This research has used narrative inquiry (Clandinin and
Connelly 2000; Daiute and Lightfoot 2004) to analyze
stories of employees and leaders at Bereket holistically and
to focus on the meanings that people ascribe to their lives
and experiences in the selected organization. Narrative
inquiry uses interviews, life stories, autobiographies, jour-nals, field notes, conversations, photos, other artifacts, and
life experiences (Clandinin and Connelly 2000) as sources
of data to create a holistically constructed narrative," p. 669
</t>
  </si>
  <si>
    <t>p. 669
Analysis of people’s stories provides their own perspec-tives and experiences of benevolent leadership in the context of an Anatolian tiger: Bereket. Semi-structured interviews have been used to elicit people’s personal nar-ratives of compassion and allow more flexibility for respondents to tell their own stories. In narrative inquiry, it is important that the respondents are given the time and
space to tell their stories. We have adopted a qualitative approach and used semi-structured interviews to give voice to human feelings and experiences," p. 669</t>
  </si>
  <si>
    <t>p. 663
"This paper develops a conceptual model of benevolent
leadership by building on four streams of organizational
research that are centered on main aspects of leadership
responsibility towards creating virtuous and compassionate
organizations: (1) spiritual depth, (2) ethical sensitivity, (3)
positive engagement, and (4) community responsiveness.
Spiritual depth refers to the leader’s search for a sense of
meaning and purpose at work," p. 663</t>
  </si>
  <si>
    <t>p. 673
"This paper develops a conceptual model of benevolent
leadership by building on four streams of organizational
research that are centered on main aspects of leadership
responsibility towards creating virtuous and compassionate
organizations: (1) spiritual depth, (2) ethical sensitivity, (3)
positive engagement, and (4) community responsiveness.
Spiritual depth refers to the leader’s search for a sense of
meaning and purpose at work," p. 673</t>
  </si>
  <si>
    <t>P. 673
" Although one may articulate the existence of additional streams related to creating positive change in organiza-tions, we propose that these four streams together make up a meaningful whole and they craft a big picture of creating
virtuous and compassionate organizations," p. 673</t>
  </si>
  <si>
    <t>p. 1
"Although one may articulate the existence of additional streams related to creating positive change in organiza-tions, we propose that these four streams together make up a meaningful whole and they craft a big picture of creating
virtuous and compassionate organizations," p. 1</t>
  </si>
  <si>
    <t xml:space="preserve">p. 1
"Our empirical material is drawn from a two-year, real-time, longitudinal
study of a software company called SoftCo (pseudonym). In the course of
this study, we participated in and recorded strategy-making meetings.
The empirical material thus obtained enabled us to trace the emergence
of SoftCo’s two strategy stories and their use in investor negotiations
during the company’s pursuit of global growth. The meetings took place
before, during and after the managers constructed and used the two
stories in pitching their growth strategy to investors," p. 1
</t>
  </si>
  <si>
    <t>p. 3
" Even though
the initial focus of the research project was not to analyze strategic
storytelling, these two stories became central for SoftCo’s strategizing
during collection of empirical material. More specifically, the research
topic of this study was defined ex post, after the research collaboration
with SoftCo and the related research programme had ended.," p. 3</t>
  </si>
  <si>
    <t xml:space="preserve">p. 3
"Our empirical study was conducted in collaboration with a small
software company we refer to as SoftCo. This collaboration was part of a
large national-level research programme focusing on the software
business and cloud solutions. SoftCo was motivated to participate in the
program due to its explicit strategic objective of rapid international
growth.
SoftCo was established in 2006, and at the time we collected the
empirical material it was run by five owners. The company developed
and sold software products to manufacturers and retailers that used
them in their own sales practices. At the beginning of the research
collaboration, SoftCo had 25 employees and approximately 50 cus-tomers in Europe. The majority of SoftCo’s customers were based in the
domestic market, where it was the market leader. At the end of the two-year project, SoftCo started to seek venture capitalist (VC) funding to
achieve their growth objectives," p. 3
</t>
  </si>
  <si>
    <t xml:space="preserve">p. 3
Our empirical material consists of real-time participation in strategy-making meetings during the years 2011–2013. In the collection of
empirical material, we draw upon the idea that knowing emerges from
direct engagement rather than from detached observations (Barad,
Table 1
The plotline of the pitch.
The Structure of SoftCo’s Venture Capital Pitch
Strategy background
(1) Description of actions taken in the past in preparation for execution of a global
growth strategy
(2) Highlights of recent sales results
Growth strategy I - The USA story
This story was based on accumulating future market potential and SoftCo’s intended
rapid entry to the US market.
SoftCo’s managers used a sales pipeline to lend credibility to their entry strategy and
realize their ambitious sales goals.
Growth strategy II - The Beta story
This story was about the emergence of a completely new business concept and
industry for SoftCo. It consisted of the following rough plotline:
(1) The Australian company BetaCo found SoftCo through the internet and suggested
a new kind of business deal.
(2) Sales negotiations started with a Japanese company, “JapanCo”, which was
similar to BetaCo.
(3) SoftCo met and had discussions with other companies similar to BetaCo and
JapanCo at an exhibition in Asia.
(4) All these companies were developing new services. SoftCo discovered an
opportunity to replicate the business logic developed with BetaCo, build an
unprecedented business model and enter a new industry with their existing
software product.
Risk evaluation
The technology risk and market risk were ‘proven’ to be minor and future success was
dependent on strategy execution.
</t>
  </si>
  <si>
    <t>p. 8
"Based on our findings, we developed a conceptual model (see Fig. 6)
that elucidates the relation between narrative strategy-making and the
flow of events.
The point of illusion reveals the dissonance between the past con-structed in the strategy narrative and the initial meaning of the events at
the time of their occurrence. This dissonance depicts the differences in
temporal perspectives (Schultz &amp; Hernes, 2013) between fully formed
strategy narratives and living storytelling (Boje, 2008; Dawson &amp; Sykes,
2019). More specifically, whereas the fully formed strategy narratives
consist of a coherent and linear temporal trajectory between past, pre-sent and future (Gabriel, 2004), living storytelling by the strategists
entails continuous retelling (Shotter &amp; Tsoukas, 2011) of the meaning of
the past, present and future ‘in time’. It is notable that the point of
illusion provides an example of how these two temporal perspectives,
namely ‘over time’ narration in the fully formed strategy narratives and
‘in time’ narration in living storytelling, may co-exist in narrative
strategy-making even though they may appear to be ontologically par-adoxical (Myllykoski &amp; Rantakari, 2018)," p. 8</t>
  </si>
  <si>
    <t xml:space="preserve">P. 10
</t>
  </si>
  <si>
    <t>p. 10
"On the one hand, with the point of illusion in narrative strategy-making, we show how managers renarrated the meaning of past
events to construct a fully formed strategy narrative. Identification of
the point of illusion allowed us to show how a fully formed strategy
narrative emerged in the flow of events as a result of retrospective
narration that overwrites the original meaning of events," p. 10</t>
  </si>
  <si>
    <t>p. 520
"…
we explore how narratives are mobilized through narrative instruments and processes using the case study of
the High Speed Two (HS2) megaproject in the United Kingdom. We record the use of three instruments—stories, labels, and
comparisons—that undergo four processes: repeating, endorsing, humorizing, and actioning. These instruments and processes
enable megaprojects to mobilize a narrative that helps in managing external stakeholders." p. 520</t>
  </si>
  <si>
    <t xml:space="preserve">p. 521
"The research methodology
section outlines the rationale behind focusing on the HS2 mega-project, the rationale behind selecting news articles as the
source of data, and describes the process of analyzing the
data. The findings from the megaproject case study are then dis-cussed and anchored in the existing literature to, finally, create a
framework to explain how narratives are mobilized in practice." p. 521
</t>
  </si>
  <si>
    <t>p. 526
"Findings and Discussion
The analysis of the news articles from the HS2 megaproject
during the study period helped us understand the narrative
instruments and narrative processes employed. We discuss
both the narratives of the promoters and the protesters of the
megaproject but do not differentiate between them, as our
goal was to understand the instruments and processes employed
in the context of megaprojects. The narrative instruments and
narrative processes are discussed in the following section..," p. 526</t>
  </si>
  <si>
    <t>p. 523
"To address our research questions, we used a qualitative approach as it enables a better understanding of people’s lived experiences and generates closer and empathetic under-approach as it enables a better understanding of people’s lived experiences and generates closer and empathetic under-standing ofthese experiences (Pink et al., 2010). We conducted a single in-depth case study research as the study phenomena within a single context to retain the holistic and meaningful characteristics of real-life events (Yin, 1984). The aim of a single case study is to optimize understanding of some con-cepts, such as narrative instruments and narrative processes, in this instance, within the case rather than to generalize beyond it (Stake, 2005). We chose to study the High Speed Two (HS2) megaproject in the United Kingdom," p. 523</t>
  </si>
  <si>
    <t>p. 524
"For qualitative analysis, this research used open coding of
the data collected from news articles to arrive at theoretical con-structs and thereby build theory. For this, the research employed
manual coding, as automatic methods could create a barrier to
understanding (Kozinets et al., 2014). The data analysis was
done in parallel with data collection and, with each new data
point, the existing codes were revised. The analysis was done
mainly in an inductive manner (Wodak, 2004), with some
abductive reasoning as the researcher went back and forth
between theory and empirical data to create an increasingly
elaborative understanding of the instruments and processes
for mobilizing narratives." p. 524</t>
  </si>
  <si>
    <t>p. 524
"The early stages of the megaproject are the most critical and
turbulent phases (Levitt &amp; Scott, 2017), as the narratives shaped
and the attributes acquired here are retained in later stages
(Gioia et al., 2013). Hence, as part of theoretical sampling,
we chose to study the early stages of the project, including
events such as the first announcement of the project in 2009,
the community consultation of the project in 2011, the green
light from the government in 2012, and the judicial review of
the consultation process of the project in 2012. We restricted
our study to this period, as our aim was to study the narrative
instruments and processes in the project, not to trace all the
events relating to the project in its life cycle. Thus, we used
the keyword HS2 to search for news articles relating to the
project between 1 January 2009 and 31 December 2012. A
total of 855 news articles were retrieved from the search. We
manually screened the title of each news article to identify
whether the article related to HS2, rail, infrastructure, or any-thing similar. There were 694 news articles that did not relate," p. 524
to HS2, but had the keyword HS2 within them as hyperlinks
to HS2 news articles and these were excluded. Following
this, we went through the text of the remaining 161 news arti-cles and excluded 48 news articles that did not explicitly
relate to the HS2. The remaining 113 news articles were
included in this study. Figure 1 summarizes the process of
inclusion and exclusion of news articles relating to the HS2
project," p.523</t>
  </si>
  <si>
    <t>P. 526
" We used thematic analyses of the statements from official spokespeople of the project, politicians, or resistance groups and did not use the journalists’ interpretations of these quota-spokespeople of the project, politicians, or resistance groups and did not use the journalists’ interpretations of these quota- tions. We tried to understand the narrative instrument and nar-and did not use the journalists’ interpretations of these quota- tions. We tried to understand the narrative instrument and nar-rative process employed in these statements. From the open coding, we created codes such as sympathetic account, help-lessness account,and angry account. We then employed axial coding and grouped these as stories. The categories or codes emerged from the data and were not predetermined. For example, when there were claims that HS2 created
10,000 jobs, we initially coded it as belonging to the narrative
instrument numbers, because numbers were used as an instru-ment to describe the number of jobs created. Subsequently, when HS2 was claimed to be a fast, frequent, and revolution-ary transport system, we noted that the project is being
assigned to a well-established category and, therefore, we
modified the narrative instrument category from numbers to
labels, " p. 526</t>
  </si>
  <si>
    <t>p. 532
"The narrative processes mobilize and bring people together.
As observed from the case, the stories, labels, and comparisons were—individually or together—repeated, endorsed, made
As observed from the case, the stories, labels, and comparisons were—individually or together—repeated, endorsed, made attractive, and actionized for building the narrative. Together,
were—individually or together—repeated, endorsed, made attractive, and actionized for building the narrative. Together,
the narrative instruments and processes can help megaprojects
mobilize a narrative that can potentially help in managing exter-nal stakeholders, including gaining their acceptance and
legitimacy.
Implications for Research and Practice " p. 532</t>
  </si>
  <si>
    <t>p. 2
"…
This section defines the concepts of ‘‘narratives’’ and
‘‘narrative devices’’ and then addresses the study’s first two
research questions, namely (1) what properties of human-izing narrative devices offer practical guides for action?,
and (2) what principles must be followed so that narrative
devices will be applied in a manner that respects other
persons in a diverse workplace?, p. 2</t>
  </si>
  <si>
    <t xml:space="preserve">p. 9
"
The data
for the examples are based on Reell company documents,
previously published case studies on Reell, annual
coworker (employee) surveys, and formal interviews and
informal correspondence with past and current members of
senior management. Some examples are derived from the
examples documented in Shapiro and Naughton (2015),
and others are based on other data gathered during and after
that study," p. 9
</t>
  </si>
  <si>
    <t>p. 16
"The above examples applied the combined narrative and
management control systems framework to examine how
Reell has employed narrative devices and related activities
to enact humanizing business practices throughout its his-tory. Consistent with Boje’s (1991, 2008) research on storytelling in organizations, many of the Reell examples involved story fragments and other elliptical references to
more complete background narratives or narrative tradi-tions. For example, the Direction Statement’s four princi-ples, which were intended to capture the founders’ originary beliefs and intentions, only tersely refer to the
narrative traditions from which they may be derived. Ac-cordingly, a relevant background narrative is needed to
interpret the principles’ deeper organizational significance
and rationale," p. 16</t>
  </si>
  <si>
    <t xml:space="preserve">p. 17
"Third, this study addresses the narrative and storytelling literature’s concern to foster rather than inhibit organiza-tional participants’ creativity and innovation, but also is mindful of the role that managerial control must play in leading collective action. For example, this study traced linkages among humanizing narrative devices and hu-manizing practices, rather than among whatever kinds of narratives and whatever kinds of practices may happen to emerge in organizations," p. 17
</t>
  </si>
  <si>
    <t xml:space="preserve">p. 14
'Reell’s interactive control system activities
include face-to-face board, committee, and company-wide
meetings; annual coworker surveys; annual coworker con-ferences (performance reviews); and coworker award pro-cesses. These activities are designed to keep the
organization’s participants focused on diagnostic control
systems data, the company’s core values, and its other be-havioral expectations. Reell’s supporting documents include
diagnostic control systems documentation as well as meeting
agendas and minutes, employee surveys, board retreat and
company-wide PowerPoint presentations, and staff award
documentation. The following examples illustrate how some
of Reell’s interactive control system documents and related
activities support humanizing principles," p. 14
</t>
  </si>
  <si>
    <t>p. 16
"The study’s analysis contributes to the literatures on
narratives, storytelling, management control, and ethical
practices in business organizations, in several ways," p. 16</t>
  </si>
  <si>
    <t>P. 17
"This study’s conceptual and case study analyses also
raise implications for future research on the relations
among organizations’ humanizing narrative devices and
humanizing business outcomes. The two examples below
address implications for business organizations and busi-ness schools, respectively," p. 17</t>
  </si>
  <si>
    <t>p. 19
"This study’s combined narrative devices and management
control systems framework also could be applied to busi-ness education. The six UN Principles for Responsible
Management Education (UNPRME), for example, adapt the
UNGC’s ten principles to fit the research and educational
mission of business schools and encourage faculty, ad-ministration, and students to exercise responsible leadership
and meet certain social and environmental responsibilities.
Like UNGC principles, the UNPRME principles respect
human diversity but do not explicitly promote it as an or-ganizational resource. " p. 19</t>
  </si>
  <si>
    <t>p. 334
"…The purpose of this paper is to advance the understanding of the importance and function of narratives in the context of organizational change," p. 334</t>
  </si>
  <si>
    <t xml:space="preserve">p. 337
"Studying a multinational company for over two years opens interesting challenges to understanding the purpose and process of change. Through a qualitative case study of a A-Med, access to top level management of the Europe, Middle East, Africa (EMEA) was attained, enabling multiple open interviews with same participants, observing them in meetings, and in day-to-day situations. The narratives by the participants and the observations where then used as basic data, along with in-house journals and correspondence within the company," p. 337
</t>
  </si>
  <si>
    <t>p. 341
"Studying a multinational company for over two years opens interesting challenges to understanding the purpose and process of change. Through a qualitative case study of a A-Med, access to top level management of the Europe, Middle East, Africa (EMEA) was attained, enabling multiple open interviews with same participants, observing them in meetings, and in day-to-day situations. The narratives by the participants and the observations where then used as basic data, along with in-house journals and correspondence within the company," p. 341</t>
  </si>
  <si>
    <t>p. 334
narratives in the context of organizational change. Design/methodology/approach – Drawing on Schutz’s theory of human intentional action, the author introduces the concept of a mental plan – broadly referring to the mental rehearsal of a future act – and builds
Design/methodology/approach – Drawing on Schutz’s theory of human intentional action, the author introduces the concept of a mental plan – broadly referring to the mental rehearsal of a future act – and builds a conceptual framework that connects mental plans to narratives. Viewing actions through the lens of mental
introduces the concept of a mental plan – broadly referring to the mental rehearsal of a future act – and builds a conceptual framework that connects mental plans to narratives. Viewing actions through the lens of mental plans and narratives would prompt a combination of rigid clarity and flexible vagueness in both the action
a conceptual framework that connects mental plans to narratives. Viewing actions through the lens of mental plans and narratives would prompt a combination of rigid clarity and flexible vagueness in both the action and the stories. Considering this, the author developed a longitudinal case study on organizational change in
plans and narratives would prompt a combination of rigid clarity and flexible vagueness in both the action and the stories. Considering this, the author developed a longitudinal case study on organizational change in an international company amid an intense renewal process. Several narratives about the project of
and the stories. Considering this, the author developed a longitudinal case study on organizational change in an international company amid an intense renewal process. Several narratives about the project of organizational change were studied, and these revealed some of the functions that narratives serve as well as
an international company amid an intense renewal process. Several narratives about the project of organizational change were studied, and these revealed some of the functions that narratives serve as well as their importance in connecting plans of human action with the actual execution of those actions. This paper
organizational change were studied, and these revealed some of the functions that narratives serve as well as their importance in connecting plans of human action with the actual execution of those actions. This paper identifies numerous distinct narratives, created by different actors, which focus on the process of setting and
their importance in connecting plans of human action with the actual execution of those actions. This paper identifies numerous distinct narratives, created by different actors, which focus on the process of setting and reaching a final goal. The content of these narratives reveals how different views and strategies co-exist
identifies numerous distinct narratives, created by different actors, which focus on the process of setting and reaching a final goal. The content of these narratives reveals how different views and strategies co-exist simultaneously in the organization, even when actors are trying to achieve the same goal.
reaching a final goal. The content of these narratives reveals how different views and strategies co-exist simultaneously in the organization, even when actors are trying to achieve the same goal," p. 334</t>
  </si>
  <si>
    <t xml:space="preserve">p. 334
"This paper emphasizes the difficulties of using an analytical approach as a basis for understanding how action is implemented. This difficulty arises because of the variety of interpretations and meanings given to the project purpose and goal, and how these interpretations and meanings influence people’s future actions or project success implemented. This difficulty arises because of the variety of interpretations and meanings given to the project purpose and goal, and how these interpretations and meanings influence people’s future actions or project success," p. 334
</t>
  </si>
  <si>
    <t>p. 338
"Despite the success of EMEA, our case study revealed a number of problems, which are here grouped under three main categories – cultural differences, unclear communication, R&amp;D, and market orientation – that emerged during the
number of problems, which are here grouped under three main categories – cultural differences, unclear communication, R&amp;D, and market orientation – that emerged during the course of the case study. In order to relate to these points, one must remember that this differences, unclear communication, R&amp;D, and market orientation – that emerged during the course of the case study. In order to relate to these points, one must remember that this paper’s angle is the narratives and the variety of them," p.338</t>
  </si>
  <si>
    <t>P. 342
"The project of change in an organization has been viewed from diverse angles. Through the longitudinal case study of an international firm at the time of change, the author has observed and recorded the narratives of the managers regarding how they handle the uncertain and risky situation of change and emerge prosperous. The closest theoretical lens to the observed phenomenon comes from Alfred Schutz’ theory of intentional action, in which an action is comprised of a purpose, a mental plan, and the execution of the act." p. 342</t>
  </si>
  <si>
    <t>p. 342
" It is important for practitioners and scholars to recognize the need for allowing enough vagueness in the change goals or in the processes, as keeping both rigid would not be a reasonable option. The contextual demands and uncertainties of change
allowing enough vagueness in the change goals or in the processes, as keeping both rigid would not be a reasonable option. The contextual demands and uncertainties of change would require the actor to make decisions, in one form or another. Handing down a detailed
would not be a reasonable option. The contextual demands and uncertainties of change would require the actor to make decisions, in one form or another. Handing down a detailed point by point plan of change where nothing is negotiable would not ease the project of
would require the actor to make decisions, in one form or another. Handing down a detailed point by point plan of change where nothing is negotiable would not ease the project of change, as individuals would have to compromise either the process or the final goal, in
point by point plan of change where nothing is negotiable would not ease the project of change, as individuals would have to compromise either the process or the final goal, in order to cope with the demands of their ever changing environment.
change, as individuals would have to compromise either the process or the final goal, in order to cope with the demands of their ever changing environment," p. 342</t>
  </si>
  <si>
    <t xml:space="preserve">p. 246
"…That is to say, plausibility as an element of sensemaking in this case study was established through the use of narrative practices of legitimationThat is to say, plausibility as an element of sensemaking in this case study was established through the use of narrative practices of legitimation" p. 246
</t>
  </si>
  <si>
    <t>p. 247
"…
However, as has been argued elsewhere (Helms Mills,
2003; Helms Mills, Thurlow, &amp; Mills, 2010) sensemaking alone
does not explicitly address the issue of power, power rela-tionships, or context. We are still left with a gap in the
literature between understandings of individual-level reac-tions to, and relationships with, change and connections to
the broader language of organizational change, including
whose stories are being privileged and whose are being
ignored, or more simply, what gets enacted in the change
process and the use of language and whose choice it is.
To try to find answers to these questions and to understand
how plausible explanations of change were created and
enacted in our case study, we turn to critical sensemaking
(CSM) (Helms Mills et al., 2010; Thurlow, 2010)." p. 247</t>
  </si>
  <si>
    <t>p. 253
"Our study demonstrates that this relationship is produced
through a complex back and forth between the production of
discursive strategies, sensemaking processes and organiza-tional storytelling, p. 253</t>
  </si>
  <si>
    <t xml:space="preserve">p. 246
"In this study, we use a critical sensemaking (CSM) approach
to investigate the legitimating discourses which contribute
to plausibility in organizational narratives of change...," 246
p. 249
"Drawing on the work of Humphreys and Brown (2008), we
have employed a narrative approach to this case study,
identifying narratives of legitimacy within the sensemaking
process at work in the college. As indicated by Humphreys
and Brown (2008) and previously Rhodes and Brown (2005),
we understand narratives as ‘‘specific, coherent, creative re-descriptions of the world, which are authored by participants 
who draw on the (generally broad, multiple and heteroge-neous) discursive resources locally available to them’’ (Hum-phreys &amp; Brown, 2008, p. 405), p. 249
</t>
  </si>
  <si>
    <t xml:space="preserve">p. 251
"The stories of change for this research were gathered
through interviews with college employees. The interviews
ranged from 45—70 min in length and most occurred in the
work-place setting of the individual participant. Each inter-view was recorded and then transcribed. The organizational
CEO, three senior managers, six middle managers and 10 front-line staff people were interviewed. We included participants
from both rural and urban campuses of the college and spoke
with individuals who had been with the college more than
10 years as well as new employees. Individual participants
were selected for the study as they represented voices from a
variety of locations within the organization and reflected
differing degrees of organizational power., " p. 251
</t>
  </si>
  <si>
    <t>p. 253
"Table 1 below provides a visual representation of connec-tions between the forms of legitimation employed in the
sensemaking processes which frame this case. By exploring
these connections we begin to see points in these processes
where legitimation becomes an important element in the
construction of plausibility for sensemakers (primarily the
organization members in this case)." p. 253</t>
  </si>
  <si>
    <t>P. 253
" Our study demonstrates that this relationship is produced
through a complex back and forth between the production of
discursive strategies, sensemaking processes and organiza-tional storytelling.," p. 253</t>
  </si>
  <si>
    <t>p. 252
"Drawing on Vaara and Tienari’s (2008) categories of
legitimation in the creation of organizational narratives, we
investigated connections within the interview transcripts
which illuminate ways in which the property of plausibility,
concepts of legitimation and the CSM framework are engaged
by individuals making sense of organizational change.. " p. 252</t>
  </si>
  <si>
    <t>p. 26
" 1. Which super-strategies of politeness are considerably utilised by commencement speakers while delivering the motivational storytelling?
2. Is there any significant relationship between the original professions of the commencement speakers and their utilisation the super-strategies of politeness?
3. What are the sub-strategies that CSs mostly rely on to implement each super-strategy of politeness while delivering the motivational storytelling?" p. 900</t>
  </si>
  <si>
    <t>p. 26
"This study is motivated to investigate the structure of motivational storytelling delivered within
commencement speeches, and to do this it has selected ten commencement speeches delivered by
American CSs at the top three American universities from 2010 to 2019. The QS ranking system is
followed as it considers 10 % of the universities assessment to the employers' assessment of the
graduates' working performance (QS World University Rankings, 2020). It regards how the
universities and institutions prepare and empower their graduates for the employment market is as an
essential indicator of the ranking. Thus, it is expected that QS top universities pay more efforts to
maintain their graduates' employment experience and reputation when choosing an appropriate CS.
More specifically, one speech is selected per year (See Appendix I).." p. 26</t>
  </si>
  <si>
    <t>p. 22
"The purpose of this paper is to describe the politeness
strategies used by commencement speakers while presenting their motivational storytelling within
commencement speeches at American universities. To this end, the researchers selected ten commencement
speeches delivered at top three American universities from 2010 to 2019 based on the QS world universities
ranking system. The researchers adopted Brown and Levinson's (1978) framework who classify the politeness
strategies that can be used to reduce or prevent threatening the public image of others into four super-strategies:
positive politeness, negative politeness, off-record, and bald-on record," p. 22</t>
  </si>
  <si>
    <t>p. 26
"The variety of the CSs' professions is also considered in the selection process; namely, the selected
speeches are delivered by speakers of various professions, each two representing a particular
profession. For a just comparison between the speakers of these professions, one motivational
storytelling is selected per each speech. The selected commencement speeches are selected to
represent five different professions of commencement speakers, namely business leaders (henceforth
BCSs), judges (henceforth JuCSs), actors (henceforth ACSs), politicians (henceforth PCSs), and
journalists (henceforth JoCSs)," p. 26</t>
  </si>
  <si>
    <t>p. 27
"In regard to the first question, an overall analysis of super- strategies of politeness is conducted.
Table 1 asserts that all the CSs adopt PP as their first PS while delivering the motivational storytelling
except BCSs who use PP and OFP with an equal percentage of (34.78%). However, other CSs show
some difference of frequency in using the second PS after PP. Whereas ACSs and JuCSs rely on OFP
with the precentages of (26.32%), and (25.00%), respectively, PCSs and JoCSs resort to NP with the
percentages (25.00%) and (22.58%), respectively. The high reliance on PP to show closeness and
soldarity with the graduates can be atrributed to the central aim of the CSs which is to park the
emotions of the graudates to perform particular actions (See 1.1.1), p. 27</t>
  </si>
  <si>
    <t xml:space="preserve">p. 28
</t>
  </si>
  <si>
    <t>p. 27
"Concerning the second question, a Chi-square analysis was the most appropriate test to employ due
to the nominal variable and frequency data being used. It was conducted to find out whether its value
(x2) is larger or smaller than the critical value. It was also used to assess whether the original
professions of CSs have a significant influence (ρ &lt; 0.05) on the use of super-strategies of politeness," p. 27</t>
  </si>
  <si>
    <t>Example of Key Points</t>
  </si>
  <si>
    <t>p. 109
" H1. The positive communication from the managers and leaders during the organization change episode will have the transforming effect on the individual.
H2. The positive communication from managers and leaders during the organization change episode will have the transforming effect on the organization.
Power of positive words 109
Methods?" p. 109</t>
  </si>
  <si>
    <t>p. 109
"The survey along with a note inviting voluntary participation from those who had undergone organizational change within past three years at the time of data collection (2016–2017) was posted on the LinkedIn network portal. Out of 270 potential network undergone organizational change within past three years at the time of data collection (2016–2017) was posted on the LinkedIn network portal. Out of 270 potential network members who read the invitation within four months of the survey published in LinkedIn, (2016–2017) was posted on the LinkedIn network portal. Out of 270 potential network members who read the invitation within four months of the survey published in LinkedIn, 174 usable responses received (a response rate of 64.44 percent out of 270 who read the members who read the invitation within four months of the survey published in LinkedIn, 174 usable responses received (a response rate of 64.44 percent out of 270 who read the survey; a response rate of 24.85 percent out of all 700 members in our LinkedIn network)," p. 109</t>
  </si>
  <si>
    <t>p. 104 
" Further, we examine the empirical link between the positive communication and organizational transformation by a two-fold analysis of survey data collected from 174 management professionals who have recently undergone the organizational change organizational transformation by a two-fold analysis of survey data collected from 174 management professionals who have recently undergone the organizational change episodes such as restructuring, reengineering, TQM adoption or new strategy 174 management professionals who have recently undergone the organizational change episodes such as restructuring, reengineering, TQM adoption or new strategy implementation..," p. 104</t>
  </si>
  <si>
    <t>p. 103
"The study examines the empirical link between the positive communication and organizational transformation with a survey data collected from 174 management professionals who have recently experienced the organizational change episodes such as restructuring, reengineering, TQM adoption or new strategy implementation. With the content analysis of narratives containing metaphors, axioms and stories, the study unravels the underlying clusters of organizational and socio-cognitive dimensions associated with organizational transformation" p. 103</t>
  </si>
  <si>
    <t>p. 103
"originality/value – Most studies on the relationship between managerial communication and organizational transformation are primarily qualitative case studies focusing on the dialectics of organizational change. This study carries the strong external validity by capturing the connection between managerial communications and their transformational effect with the help of data collected from the management professionals across multiple industries. p. 103</t>
  </si>
  <si>
    <t xml:space="preserve">p. 110
</t>
  </si>
  <si>
    <t xml:space="preserve">p. 114
"These variables were introduced in the regression to account for self-reporting bias and social desirability bias arising out of age, education and personal conviction toward passionate and emotive communication," p. 114
</t>
  </si>
  <si>
    <t>p. 116
"These variables were introduced in the regression to account for self-reporting bias and social desirability bias arising out of age, education and personal conviction toward passionate and emotive communication," p. 116</t>
  </si>
  <si>
    <t>p. 168
"1. What are the common story arcs that emerge in people’s career stories? 2. What are the common story themes that emerge in people’s career stories, and how do they map against the story arcs?
3. What are the typical characteristics of the narrator’s voice, and how do they map against the story arcs?
4. How are the story arcs related to the storyteller’s satisfaction with the story outcome, his or her personal role in the story, his or her perceived growth, and the pattern of lessons that emerged" p. 168</t>
  </si>
  <si>
    <t>p. 168
"To collect a rich diversity of these personal stories, interviews were conducted by 40 graduate students enrolled in a motivation-psychology course; they were directed to identify and interview people in their personal networks (typically friends, coworkers, or family members) using a semistructured script (see the Appendix for selected questions from the Interview Protocol). With the permission of participants, interviews were audio-recorded and later transcribed to ensure that stories were captured in the interviewees’ words. Furthermore," p. 168</t>
  </si>
  <si>
    <t>p. 163
"Results indicate that prototypical patterns in story arcs (e.g., a transformative journey, tragedy), themes (e.g., achievement, relationships), narrative voice (e.g., internal/external locus of control), and lessons (e.g., persistence, the ability to “learn as you go”) emerged across the 196 stories. Implications for practice and research are discussed," p. 163</t>
  </si>
  <si>
    <t>p. 168
"To collect a rich diversity of these personal stories, interviews were conducted by 40 graduate students enrolled in a motivation-psychology course; they were directed to identify and interview people in their personal networks (typically friends, coworkers, or family members) using a semistructured script (see the Appendix for selected questions from the Interview Protocol). With the permission of participants, interviews were audio-recorded and later transcribed to ensure that stories were captured in the interviewees’ words," p.168</t>
  </si>
  <si>
    <t>p. 181  "The current study has potential implications at both the individual and organizational level. Results suggest that individuals conceptualize their work experiences in narrative form," p. 181
p. 169
"In total, 196 interviews were conducted, resulting in 114 stories about career challenges and current
career crossroads and 82 stories about leading successful and unsuccessful projects. Eligible
participants were 18 years of age or older with a minimum of two years of work experience. The
average interviewee age was 41 (SD ⫽ 15), 47% of the interviewees were female, and 62% of the
interviewees were born in the U.S. Other nations of origin with at least two participant interviews.." p. 169</t>
  </si>
  <si>
    <t xml:space="preserve">p. 176
</t>
  </si>
  <si>
    <t xml:space="preserve">p. 170
"To mitigate this interpretative bias, coders looked for a dominant theme based on the number of times it appeared. However, frequency of theme did not usually match the salience or weight of the theme articulated by the narrator, so this method was dropped. Coders then decided to take cues from the participant’s own elaboration of the event, which often came in response to a probing question (e.g., “What was important to you in this event?”), facilitating a coder’s ability to move beyond the diversity of themes in a story and discern explicit references to particular themes that were most important to the storyteller" p. 170
</t>
  </si>
  <si>
    <t xml:space="preserve">P. 181
The current study has potential implications at both the individual and organizational level. Results
suggest that individuals conceptualize their work experiences in narrative form. As such, a coach or
career-development specialist may utilize this information to help people make sense of their current
situations (e.g., understanding the lessons and personal development that can come out of a career
setback) and to help people retell their current stories (Bauer et al., 2008; Ibarra &amp; Barbulescu, 2010;
White &amp; Epston, 1990).
</t>
  </si>
  <si>
    <t>Included</t>
  </si>
  <si>
    <t>Eligibility</t>
  </si>
  <si>
    <t>Screening</t>
  </si>
  <si>
    <t>Identification</t>
  </si>
  <si>
    <t>University of Maryland</t>
  </si>
  <si>
    <t xml:space="preserve">Note. The graphic represents the screening process with PRISMA flow chart and includes some of the main inclusion and exclusion criteria and a brief rationale for study deletion and selection. </t>
  </si>
  <si>
    <t>Screening Process and Results</t>
  </si>
  <si>
    <t>Figure 1</t>
  </si>
  <si>
    <t>n=13</t>
  </si>
  <si>
    <t>Literary artifacts originating with company owner, written between 1979 and 2010, third parties with contributions to the company owner or other organizational members and books published by the owner, all held narratives that were produced or promulgated by strategy makers and the company owner's collaborators. There were approximately n=25 literary artifacts used for comparative meta-analysis.</t>
  </si>
  <si>
    <t>There are three elements of construction of captivating narratives of transformative change which are 1) sacralizing, 2) memorializing, and 3) revisioning of narratives.</t>
  </si>
  <si>
    <t>Benevolent leaderships based on (3) assumptions. There are (4) streams that can be used to encourage and initiate collect capabilities of care and compassion. The (4) streams of organizational research are 1) spiritual depth, 2) ethical sensitivity, 3) positive engagement and 4) community responsiveness.</t>
  </si>
  <si>
    <t>Additional studies need to be completed to collection empirical data into their cultures and organizational contexts, so the results are not generalizable. Benevolent leadership requires adaptation to other organizational environments. Benevolent leadership model is dependent on and specific to culture.</t>
  </si>
  <si>
    <t>Commitments speeches from 2010 to 2019, at top three American universities, focus on how the universities prepare and empower their graduates for the employment market, representation of (5) different professions -- business leaders, judges, actors, politicians, and journalist.</t>
  </si>
  <si>
    <t>n = 10 commencement speeches, from 2010 to 2019, at top 3 universities, selected one motivational storytelling from each of the speeches which consisted of (6) stages, the super strategies of politeness where extracted from the speeches, the sub-strategies of each speech was analyzed as well, and compared to the original profession of each commencement speaker</t>
  </si>
  <si>
    <t>The structure of motivation speeches comply for Labovian framework of storytelling, and as proof to universality of the this framework. Politeness serves a critical role in creating a sense of motivation for the listeners. Positive politeness is a super strategy of politeness that shows considerations of graduate face demands while delivery the motivational storytelling.</t>
  </si>
  <si>
    <t>The study was limited to American commencement speeches, and can not be over generalized to all motivational storytelling. The main language was English, so other languages could be studied to increase generalizability.</t>
  </si>
  <si>
    <t>Management professional reengineering and adopting TQM or new strategy implementation, targeted professional education, computer/software, telecommunications, electronics, automotive, non governmental organization with employees ranging from 28 to 305K</t>
  </si>
  <si>
    <t>n=174 respondents of a survey, used multi item scale to measure the usage of and influence of positive words metaphors, and axioms</t>
  </si>
  <si>
    <t>Did not capture time bound, longitudinal, or pre and post communication measures of transformation. Did not include objective measures of transformation.</t>
  </si>
  <si>
    <t>Strategic narratives consist of a coherent and linear temporal trajectory between past, present and future, living storytelling by the strategists entails continuous retelling of the meaning of the past, present, and future in 'real time.'</t>
  </si>
  <si>
    <t>Researchers participated in the strategy making meetings, may have been biased.</t>
  </si>
  <si>
    <t>Results are based on short statements and quotations between one and three stories. They did not differentiate between promoter and protester narrative.</t>
  </si>
  <si>
    <t>Document artifacts, surveys, formal interviews, and informal correspondence with past and current members of senior management</t>
  </si>
  <si>
    <t>Organizations may use narrative devices and related activities to enact humanizing business practices. Narrative devices sense-making roles and action-guiding properties and then described principles for applying narrative devices in a manner that respects others in a diverse workplace. Narrative devices may be embedded within and supported by a management control systems framework.</t>
  </si>
  <si>
    <t>Cultural no specificity makes the codes more broadly accessible to people with different cultural identities.</t>
  </si>
  <si>
    <t>n = 196 interviews, n = 114 stories about career challenges and current career crossroads, and n=82 stories</t>
  </si>
  <si>
    <t>Arnaud, N., Mills, C., &amp; Legrand, C. (2016). Liberation through narrativity: A case of organization reconstruction through strategic storytelling. Management International/International Management/Gestiòn International, 20(2), 107-118.https://doi.org/10.7202/1046566ar</t>
  </si>
  <si>
    <t>There are intersections between sense giving and sensemaking narratives that engage each other as an organization communicates change initiatives. Organizational changes generates different the of narrative, sense giving, counter and corrective narratives which are retrospective, now-spective and prospective in nature. Organizational change initiatives are complex to communication to employees, and have a cyclical process of providing narratives that offer sense giving, and narratives that counter and corrective employee narratives.</t>
  </si>
  <si>
    <t>The case study took place in one single organization. There was not follow-up interviews to understand the impact of the narratives and how they affected the organizational change initiative.</t>
  </si>
  <si>
    <t>Finland, n=18 thematic interviews of managers and the stories they told to influence their employees, (4) female, (5) males, ages ranging from 35 to 65, and year of experience was 8 to 40 years</t>
  </si>
  <si>
    <t>Four types of manipulative leadership stories: (1) humorous stories, (2) pseudo-participative stories, (3) seductive stories, (4) pseudo-empathetic stories. It is common for managers to rely on consequence ethics in their reasoning for using manipulative narratives to influence employees. Manipulative narratives are used to avoid coercive tactics.</t>
  </si>
  <si>
    <t>Question: What elements of strategic storytelling narratives contribute to stakeholder engagement during organizational change initiatives?</t>
  </si>
  <si>
    <t>Auvinen, T. P., Lämsä, A., Sintonen, T., &amp; Takala, T. (2013a). Leadership Manipulation and Ethics in Storytelling: JBE. Journal of Business Ethics, 116(2), 415-431. https://doi.org/10.1007/s10551-012-1454-8</t>
  </si>
  <si>
    <t>Auvinen, T., Aaltio, I., &amp; Blomqvist, K. (2013b). Constructing leadership by storytelling - the meaning of trust and narratives. Leadership &amp; Organization Development Journal, 34(6), 496-514. https://doi.org/10.1108/LODJ-10-2011-0102</t>
  </si>
  <si>
    <r>
      <t>("storytell*" OR "narrat*")</t>
    </r>
    <r>
      <rPr>
        <sz val="8"/>
        <color rgb="FFFF0000"/>
        <rFont val="Verdana"/>
        <family val="2"/>
      </rPr>
      <t xml:space="preserve"> n10 (sense* OR making* OR narrativ* OR strateg*) n10 (trust* OR organiz* OR change* OR buy-in*) n10 (motivat* OR leadership* OR strateg*)</t>
    </r>
  </si>
  <si>
    <r>
      <t xml:space="preserve">("storytell*" OR "narrat*") n10 (strateg* OR change* OR leader* OR manag*) n10 (business* OR organiz* OR perfor* OR motivat*) </t>
    </r>
    <r>
      <rPr>
        <sz val="8"/>
        <color rgb="FFFF0000"/>
        <rFont val="Verdana"/>
        <family val="2"/>
      </rPr>
      <t xml:space="preserve">n10 (trust* OR leadership* OR strateg*) </t>
    </r>
  </si>
  <si>
    <t>ABI</t>
  </si>
  <si>
    <t>One</t>
  </si>
  <si>
    <t xml:space="preserve">("storytell*" OR "narrat*") n10 (strateg* OR change* OR leader* OR manag*) n10 (business* OR organiz* OR perfor* OR motivat*) n10 (sense* OR making* OR narrativ* OR strateg*) n10 (trust* OR organiz* OR change* OR buy-in*) n10 (motivat* OR leadership* OR strateg*) n10 (trust* OR leadership* OR strateg*) </t>
  </si>
  <si>
    <t xml:space="preserve">("storytell*" OR "narrat*") n/10 (strateg* OR change* OR leader* OR manag*) n/10 (business* OR organiz* OR perfor* OR motivat*) n/10 (sense* OR making* OR narrativ* OR strateg*) n/10 (trust* OR organiz* OR change* OR buy-in*) n/10 (motivat* OR leadership* OR strateg*) n/10 (trust* OR leadership* OR strateg*) </t>
  </si>
  <si>
    <t>("storytell*" OR "narrat*") n10 (strateg* OR change* OR leader* OR manag*) n10 (business* OR organiz* OR perfor* OR motivat*) n10 (sense* OR making* OR narrativ* OR strateg*) n10 (trust* OR organiz* OR change* OR buy-in*) n10 (motivat* OR leadership* OR strateg*) n10 (trust* OR leadership* OR strateg*)</t>
  </si>
  <si>
    <t>Find all my search terms:
("storytell*" OR "narrat*") n10 (strateg* OR ...
Expanders
XApply equivalent subjects
Limiters
XFull Text
XPeer Reviewed
XDate Published: 20130101-20231231
Source Types
XAcademic Journals
Clear All
Limit To
Full Text
Peer Reviewed
Available in Library Collection
From:
To:
Publication Date
2013
from date.
2023
to date.20132023
Show More
Options set
Source Types
All Results
Academic Journals (388)
Reports (5)
Publication
Geography
Subject
Publisher
Language
Content Provider
All Providers
Complementary Index (72)
Business Source Ultimate (58)
Directory of Open Access Journals (35)
Academic Search Ultimate (34)
APA PsycInfo (27)</t>
  </si>
  <si>
    <t xml:space="preserve">Thurlow, A., &amp; Helms Mills, J. (2015). Telling tales out of school: Sensemaking and narratives of legitimacy in an organizational change process. Scandinavian Journal of Management, 31(2), 246–254. https://doi-org.ezproxy.umgc.edu/10.1016/j.scaman.2014.10.002
van der Steen, M. P., Quinn, M., &amp; Moreno, A. (2022). Discursive strategies for internal legitimacy: Narrating the alternative organizational form. Long Range Planning, 55(5). https://doi-org.ezproxy.umgc.edu/10.1016/j.lrp.2021.102162
Mitchell, S., &amp; Clark, M. (2021). Telling a different story: How nonprofit organizations reveal strategic purpose through storytelling. Psychology &amp; Marketing, 38(1), 142–158. https://doi-org.ezproxy.umgc.edu/10.1002/mar.21429
Karakas, F., &amp; Sarigollu, E. (2013). The Role of Leadership in Creating Virtuous and Compassionate Organizations: Narratives of Benevolent Leadership in an Anatolian Tiger. Journal of Business Ethics, 113(4), 663–678. https://doi-org.ezproxy.umgc.edu/10.1007/s10551-013-1691-5
ARNAUD, N., MILLS, C. E., &amp; LEGRAND, C. (2016). Liberation Through Narrativity: A Case of Organization Reconstruction Through Strategic Storytelling. Management International / International Management / Gestiòn Internacional, 20(2), 107–118. https://doi-org.ezproxy.umgc.edu/10.7202/1046566ar
Bennett, H. E., &amp; Franklin, M. (2015). A CORPORATE CASE STUDY: Adapting a Narrative Career Management Framework for an Organizational “Leadership Engagement” Program. Career Planning &amp; Adult Development Journal, 31(3), 31–40.
Kemp, A., Gravios, R., Syrdal, H., &amp; McDougal, E. (2023). Storytelling is not just for marketing: Cultivating a storytelling culture throughout the organization. Business Horizons. https://doi-org.ezproxy.umgc.edu/10.1016/j.bushor.2023.01.008
Dessart, L., &amp; Standaert, W. (2023). Strategic storytelling in the age of sustainability. Business Horizons. https://doi-org.ezproxy.umgc.edu/10.1016/j.bushor.2023.01.005
Maclean, M., Harvey, C., Golant, B. D., &amp; Sillince, J. A. (2021). The role of innovation narratives in accomplishing organizational ambidexterity. Strategic Organization, 19(4), 693–721. https://doi-org.ezproxy.umgc.edu/10.1177/1476127019897234
Myllykoski, J., &amp; Rantakari, A. (2022). Narrating strategy in the flow of events – Illusion and disillusion in strategy-making. Scandinavian Journal of Management, 38(1), N.PAG. https://doi-org.ezproxy.umgc.edu/10.1016/j.scaman.2022.101195
Dalpiaz, E., &amp; Di Stefano, G. (2018). A universe of stories: Mobilizing narrative practices during transformative change. Strategic Management Journal (John Wiley &amp; Sons, Inc.), 39(3), 664–696. https://doi-org.ezproxy.umgc.edu/10.1002/smj.2730
VAARA, E., SONENSHEIN, S., &amp; BOJE, D. (2016). Narratives as Sources of Stability and Change in Organizations. Academy of Management Annals, 10(1), 495–560. https://doi-org.ezproxy.umgc.edu/10.1080/19416520.2016.1120963
Janda, K. B., &amp; Topouzi, M. (2015). Telling tales: using stories to remake energy policy. Building Research &amp; Information, 43(4), 516–533. https://doi-org.ezproxy.umgc.edu/10.1080/09613218.2015.1020217
Baker, B. (2014). Use storytelling to engage and align employees around your strategic plans. Industrial &amp; Commercial Training, 46(1), 25–28. https://doi-org.ezproxy.umgc.edu/10.1108/ICT-10-2013-0065
Muthusamy, S. K. (2019). Power of positive words: communication, cognition, and organizational transformation. Journal of Organizational Change Management, 32(1), 103–122. https://doi-org.ezproxy.umgc.edu/10.1108/JOCM-05-2018-0140
Dalpiaz, E., Tracey, P., &amp; Phillips, N. (2014). Succession Narratives in Family Business: The Case of Alessi. Entrepreneurship: Theory &amp; Practice, 38(6), 1375–1394. https://doi-org.ezproxy.umgc.edu/10.1111/etap.12129
Solouki, Z. (2017). The road not taken: narratives of action and organizational change. Journal of Organizational Change Management, 30(3), 334–343. https://doi-org.ezproxy.umgc.edu/10.1108/JOCM-10-2016-0201
Küpers, W., Mantere, S., &amp; Statler, M. (2013). Strategy as Storytelling: A Phenomenological Collaboration. Journal of Management Inquiry, 22(1), 83–100. https://doi-org.ezproxy.umgc.edu/10.1177/1056492612439089
</t>
  </si>
  <si>
    <t>Applied filters
Your results have been filtered. Skip to first result.
Clear all filters
2013-01-01 - 2023-02-01 
Sorted by
Relevance
Limit to
Full text(page updates automatically when you change the state of the checkbox)
Peer reviewed(page updates automatically when you change the state of the checkbox)
Source type
Scholarly JournalsScholarly Journals (‎24)
Publication date
2013 - 2022 (years)</t>
  </si>
  <si>
    <t xml:space="preserve">ARNAUD, N., MILLS, C. E., &amp; LEGRAND, C. (2016). Liberation Through Narrativity: A Case of Organization Reconstruction Through Strategic Storytelling. [La libération par la narrativité : un cas de reconstruction organisationnelle par le ‘strategic storytelling’ La liberación a través de la narrativa: un caso de reconstrucción de la organización a través del relato estratégico] Management International, 20(2), 107-118. https://doi.org/10.7202/1046566ar
Dalpiaz, E., &amp; Stefano, G. D. (2018). A universe of stories: Mobilizing narrative practices during transformative change. Strategic Management Journal, 39(3), 664-696. https://doi.org/10.1002/smj.2730
Bushe, G. R., PhD., &amp; Marshak, R. J., PhD. (2016). The Dialogic Mindset: Leading Emergent Change in a Complex World. Organization Development Journal, 34(1), 37-65. http://ezproxy.umgc.edu/login?url=https://www.proquest.com/scholarly-journals/dialogic-mindset-leading-emergent-change-complex/docview/1791027427/se-2
Johan, N., &amp; Natalya, S. (2022). Mobilizing Megaproject Narratives for External Stakeholders: A Study of Narrative Instruments and Processes. Project Management Journal, 53(5), 520-540. https://doi.org/10.1177/87569728221102719
Ramboarisata, L. (2022). Post-pandemic responsible management education: an invitation for a conceptual and practice renewal and for a narrative change. Journal of Global Responsibility, 13(1), 29-41. https://doi.org/10.1108/JGR-12-2020-0110
Brad, A., &amp; Kai, L. (2021). Those who control the past control the future: The dark side of rhetorical history. Organization Studies, 42(4), 575-593. https://doi.org/10.1177/0170840619844284
Babis, D. (2020). Between biography and autobiography: exploring the official history in organizations. [Between biography and autobiography] Qualitative Research in Organizations and Management, 15(2), 160-175. https://doi.org/10.1108/QROM-09-2018-1686
Solouki, Z. (2017). The road not taken: narratives of action and organizational change. Journal of Organizational Change Management, 30(3), 334-343. https://doi.org/10.1108/JOCM-10-2016-0201
</t>
  </si>
  <si>
    <t>EBSCO Host</t>
  </si>
  <si>
    <t>Boolean/Phrase:
("storytell*" OR "narrat*") n10 (strateg* OR ...
Expanders
XApply equivalent subjects
Limiters
XPeer Reviewed
XPublished Date: 20130101-20231231
Limit To
Full Text
References Available
Peer Reviewed
From:
To:
Publication Date
2013
from date.
2023
to date.20132023
Show More
Source Types
All Results
Academic Journals (60)</t>
  </si>
  <si>
    <t xml:space="preserve">Fischer-Appelt, B., &amp; Dernbach, R. (2022). Exploring narrative strategy: the role of narratives in the strategic positioning of organizational change. Innovation: The European Journal of Social Sciences, 1–11. https://doi-org.ezproxy.bellevue.edu/10.1080/13511610.2022.2062303
Swart, C. (2016). Re-Authoring Leadership Narratives With and Within Organizations. OD Practitioner, 48(2), 21–29.
Fisch, B. (2014). Narrative leadership in a quality organization: a meaningful alternative to management by measurement. International Journal of Leadership in Education, 17(2), 154–173. https://doi-org.ezproxy.bellevue.edu/10.1080/13603124.2013.792394
Vogelsang, J. (2016). Co-Constructing Organizational and Leadership Narratives. OD Practitioner, 48(2), 3.
</t>
  </si>
  <si>
    <t xml:space="preserve">("storytell*" OR "narrat*") </t>
  </si>
  <si>
    <t>(strateg* OR change* OR leader* OR manag*)</t>
  </si>
  <si>
    <t xml:space="preserve"> (business* OR organiz* OR perfor* OR motivat*) </t>
  </si>
  <si>
    <t>(sense* OR making* OR narrativ* OR strateg*)</t>
  </si>
  <si>
    <t xml:space="preserve"> (trust* OR organiz* OR change* OR buy-in*) </t>
  </si>
  <si>
    <t xml:space="preserve">(motivat* OR leadership* OR strateg*) </t>
  </si>
  <si>
    <t xml:space="preserve">(trust* OR leadership* OR strateg*) </t>
  </si>
  <si>
    <t>Refine ResultsThis is the search filters section. Skip to search results section.
ACCESS TYPE
Everything
See all results, including content you cannot download or read online
Content I can access
SEARCH WITHIN RESULTS
SEARCH WITHIN RESULTS
CONTENT TYPE
Academic content:
Journals (188)
DATE
FROM
2013
BCE/CE FOR FROM DATE
CE
TO
2023
BCE/CE FOR TO DATE
CE
Reset
Apply
SUBJECT</t>
  </si>
  <si>
    <t xml:space="preserve">("storytell*" OR "narrat*") n10 (strateg* OR change* OR leader* OR manag*) n10 (business* OR organiz* OR perfor* OR motivat*) </t>
  </si>
  <si>
    <t>Auvinen, T. P., Lämsä, A.-M., Sintonen, T., &amp; Takala, T. (2013). Leadership Manipulation and Ethics in Storytelling. Journal of Business Ethics, 116(2), 415–431. http://www.jstor.org/stable/42001930
ROWLINSON, M., HASSARD, J., &amp; DECKER, S. (2014). RESEARCH STRATEGIES FOR ORGANIZATIONAL HISTORY: A DIALOGUE BETWEEN HISTORICAL THEORY AND ORGANIZATION THEORY. The Academy of Management Review, 39(3), 250–274. http://www.jstor.org/stable/43699244</t>
  </si>
  <si>
    <t>Springer (Journal of Business Ethics)</t>
  </si>
  <si>
    <t>5 Result(s) for 'Auvinen'
SubscribeDownload
Journal of Business Ethics
You are now only searching within the Journal
Journal of Business Ethics
STOP searching within this Journal
Sort By Relevance Newest First Oldest First
Date Published
Article
Leadership Manipulation and Ethics in Storytelling
This article focuses on exerting influence in leadership, namely manipulation in storytelling. Manipulation is usually considered an unethical approach to leadership. We will argue that manipulation is a more ...
Tommi P. Auvinen, Anna-Maija Lämsä, Teppo Sintonen… in Journal of Business Ethics (2013)
Download PDF (292 KB) View Article
Article
What Should a Manager Like Me Do in a Situation Like This? Strategies for Handling Ethical Problems from the Viewpoint of the Logic of Appropriateness
In this research, we argue that managers have various strategies for handling complex ethical problems and that these strategies are formed according to the logic of appropriateness. First, we will show throug...
Minna-Maaria Hiekkataipale, Anna-Maija Lämsä in Journal of Business Ethics (2017)
Download PDF (548 KB) View Article
ArticleOpen Access
Unethical Leadership: Review, Synthesis and Directions for Future Research
The academic literature on unethical leadership is witnessing an upward trend, perhaps given the magnitude of unethical conduct in organisations, which is manifested in increasing corporate fraud and scandals ...
Sharfa Hassan, Puneet Kaur, Michael Muchiri… in Journal of Business Ethics (2022)
Download PDF (2769 KB) View Article
Article
Modeling Leadership in Tolkien’s Fiction: Craft and Wisdom, Gift and Task
This article contributes to conversations about the “Hitler problem” in leadership ethics and the use of literary narratives in leadership studies by proposing Tolkien’s fiction as a model of leadership. Reson...
Randall G. Colton in Journal of Business Ethics (2020)
Download PDF (862 KB) View Article
Article
Ordinary Aristocrats: The Discursive Construction of Philanthropists as Ethical Leaders
Philanthropic giving among leaders is often assumed to be an expression of ethical leadership in both academic and media discourses; however, this assumption can overlook the ways in which philanthropy produce...
Helena Liu, Christopher Baker in Journal of Business Ethics (2016)
Download PDF (1169 KB) View Article</t>
  </si>
  <si>
    <t>Refine Results
Current Search
Find all my search terms:
("storytell*" OR "narrat*") n10 (strateg* OR ...
Limiters
XFull Text
XScholarly (Peer Reviewed) Journals
XPublished Date: 20130101-20231231
Source Types
XAcademic Journals
Limit To
Full Text
Catalog Only
Scholarly (Peer Reviewed) Journals
From:
To:
Publication Date
2013
from date.
2023
to date.20132023
Show More
Options set
Source Types
All Results
Academic Journals (289)
Reports (8)
Subject
Publication
journal of business ethics (15)
human relations (12)
international journal of leadership in education (10)
plos one (9)
organization studies (7)
youth &amp; society (7)
Show More
Language
Geography
Publisher
sage publications inc. (55)
taylor &amp; francis ltd (41)
wiley-blackwell (20)
springer nature (19)
sage publications, ltd. (13)
public library of science (6)
Show More
Database</t>
  </si>
  <si>
    <t>RAND Knowledge Services</t>
  </si>
  <si>
    <t>Proquest One Academic - Journal of Business Ethics Based on Exemplar Search of Auvinen</t>
  </si>
  <si>
    <t>Applied filters
Clear all filters
2013-01-01 - 2023-02-01 
Journal of Business Ethics
Sorted by
Relevance
Limit to
Full text(page updates automatically when you change the state of the checkbox)
Peer reviewed(page updates automatically when you change the state of the checkbox)
Source type
Scholarly JournalsScholarly Journals (‎104)
Publication date
2013 - 2023 (years)
Enter a date rangeInput fields appear below this link
Subject
Document type
Language
Publication title
Journal of Business Ethics (104)‎</t>
  </si>
  <si>
    <t xml:space="preserve">Auvinen, T. P., Lämsä, A., Sintonen, T., &amp; Takala, T. (2013). Leadership Manipulation and Ethics in Storytelling: JBE. Journal of Business Ethics, 116(2), 415-431. https://doi.org/10.1007/s10551-012-1454-8
Shapiro, B. (2016). Using Traditional Narratives and Other Narrative Devices to Enact Humanizing Business Practices: JBE. Journal of Business Ethics, 139(1), 1-19. https://doi.org/10.1007/s10551-015-2645-x
Stephens, J. P., &amp; Kanov, J. (2017). Stories as Artworks: Giving Form to Felt Dignity in Connections at Work: JBE. Journal of Business Ethics, 144(2), 235-249. https://doi.org/10.1007/s10551-016-3067-0
Colton, R. G. (2020). Modeling Leadership in Tolkien’s Fiction: Craft and Wisdom, Gift and Task: JBE. Journal of Business Ethics, 163(3), 401-415. https://doi.org/10.1007/s10551-018-4052-6
Jagannathan, S., &amp; Rai, R. (2017). Organizational Wrongs, Moral Anger and the Temporality of Crisis: JBE. Journal of Business Ethics, 141(4), 709-730. https://doi.org/10.1007/s10551-016-3153-3
Kujala, J., Lehtimäki, H., &amp; Puctait, R. (2016). Trust and Distrust Constructing Unity and Fragmentation of Organisational Culture: JBE. Journal of Business Ethics, 139(4), 701-716. https://doi.org/10.1007/s10551-015-2915-7
</t>
  </si>
  <si>
    <t xml:space="preserve">Ninan, J., &amp; Sergeeva, N. (2022). Mobilizing Megaproject Narratives for External Stakeholders: A Study of Narrative Instruments and Processes. Project Management Journal, 53(5), 520–540. https://doi.org/10.1177/87569728221102719
Mubarak, A. S. J., &amp; Rhaif, K. K. (2022). Politeness strategies in motivational storytelling by American commencement speakers. Journal of Language &amp; Linguistics Studies, 18(1), 22–39. https://doi-org.ezproxy.umgc.edu/10.52462/jlls.164
</t>
  </si>
  <si>
    <r>
      <rPr>
        <b/>
        <sz val="11"/>
        <color theme="1"/>
        <rFont val="Arial"/>
        <family val="2"/>
      </rPr>
      <t>Studies excluded:</t>
    </r>
    <r>
      <rPr>
        <sz val="11"/>
        <color theme="1"/>
        <rFont val="Arial"/>
        <family val="2"/>
      </rPr>
      <t xml:space="preserve">
Were not relevant to topic of business, not primary studies, did not contain reported results in a format useaable for extraction of findings
(n=250)</t>
    </r>
  </si>
  <si>
    <r>
      <rPr>
        <b/>
        <sz val="11"/>
        <color theme="1"/>
        <rFont val="Arial"/>
        <family val="2"/>
      </rPr>
      <t>Additional articles identified through other sources</t>
    </r>
    <r>
      <rPr>
        <sz val="11"/>
        <color theme="1"/>
        <rFont val="Arial"/>
        <family val="2"/>
      </rPr>
      <t xml:space="preserve"> (JSTOR, Springer, RAND Knowledge Service, Proquest One Academic)
(n = 585)</t>
    </r>
  </si>
  <si>
    <r>
      <rPr>
        <b/>
        <sz val="11"/>
        <color theme="1"/>
        <rFont val="Arial"/>
        <family val="2"/>
      </rPr>
      <t>Potential titles identified via data searching</t>
    </r>
    <r>
      <rPr>
        <sz val="11"/>
        <color theme="1"/>
        <rFont val="Arial"/>
        <family val="2"/>
      </rPr>
      <t xml:space="preserve"> (One Search, ABI Inform Collection, EBSCO Host)
(n=472)</t>
    </r>
  </si>
  <si>
    <r>
      <rPr>
        <b/>
        <sz val="11"/>
        <color theme="1"/>
        <rFont val="Arial"/>
        <family val="2"/>
      </rPr>
      <t>Articles after duplicates or non related/relevant studies deleted</t>
    </r>
    <r>
      <rPr>
        <sz val="11"/>
        <color theme="1"/>
        <rFont val="Arial"/>
        <family val="2"/>
      </rPr>
      <t xml:space="preserve">
(n=746)</t>
    </r>
  </si>
  <si>
    <r>
      <rPr>
        <b/>
        <sz val="11"/>
        <color theme="1"/>
        <rFont val="Rockwell"/>
        <family val="1"/>
        <scheme val="minor"/>
      </rPr>
      <t>Final excluded studies:</t>
    </r>
    <r>
      <rPr>
        <sz val="11"/>
        <color theme="1"/>
        <rFont val="Rockwell"/>
        <family val="2"/>
        <scheme val="minor"/>
      </rPr>
      <t xml:space="preserve">
Results were not easily interpreted or understandible, limited presentation of results, results didn't synch with review question, operational defintion in the studies or articles were not clear, did not contain variables which aligned with study theoretical framework
(n=48)</t>
    </r>
  </si>
  <si>
    <r>
      <rPr>
        <b/>
        <sz val="11"/>
        <color theme="1"/>
        <rFont val="Rockwell"/>
        <family val="1"/>
        <scheme val="minor"/>
      </rPr>
      <t>Abstracts and summaries reviewed</t>
    </r>
    <r>
      <rPr>
        <sz val="11"/>
        <color theme="1"/>
        <rFont val="Rockwell"/>
        <family val="2"/>
        <scheme val="minor"/>
      </rPr>
      <t xml:space="preserve">
(n=311)</t>
    </r>
  </si>
  <si>
    <r>
      <t xml:space="preserve">Full text articles analyzed for quality and eligibility criteria
</t>
    </r>
    <r>
      <rPr>
        <sz val="10"/>
        <color rgb="FF000000"/>
        <rFont val="Arial"/>
        <family val="2"/>
      </rPr>
      <t>(n=61)</t>
    </r>
  </si>
  <si>
    <r>
      <rPr>
        <b/>
        <sz val="11"/>
        <color theme="1"/>
        <rFont val="Rockwell"/>
        <family val="1"/>
        <scheme val="minor"/>
      </rPr>
      <t>Studies include in qualitative synthesis -</t>
    </r>
    <r>
      <rPr>
        <sz val="11"/>
        <color theme="1"/>
        <rFont val="Rockwell"/>
        <family val="2"/>
        <scheme val="minor"/>
      </rPr>
      <t xml:space="preserve"> REA 
2 - Quantitative
11 - Qualitative
(n=13)</t>
    </r>
  </si>
  <si>
    <t>Avuinen (Exemplar of name search)</t>
  </si>
  <si>
    <t>JSTOR (Search string was truncated due to database requirements)</t>
  </si>
  <si>
    <t>storytelling (exemplar search of storytelling based on Avuinen)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</si>
</sst>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yy;@"/>
    <numFmt numFmtId="165" formatCode="[$-F800]dddd\,\ mmmm\ dd\,\ yyyy"/>
  </numFmts>
  <fonts count="83" x14ac:knownFonts="1">
    <font>
      <sz val="11"/>
      <color theme="1"/>
      <name val="Rockwell"/>
      <family val="2"/>
      <scheme val="minor"/>
    </font>
    <font>
      <sz val="12"/>
      <color theme="1"/>
      <name val="Rockwell"/>
      <family val="2"/>
      <scheme val="minor"/>
    </font>
    <font>
      <b/>
      <sz val="12"/>
      <color theme="1"/>
      <name val="Rockwell"/>
      <family val="2"/>
      <scheme val="minor"/>
    </font>
    <font>
      <sz val="11"/>
      <color theme="1"/>
      <name val="Calibri"/>
      <family val="2"/>
    </font>
    <font>
      <u/>
      <sz val="10"/>
      <color indexed="12"/>
      <name val="Arial"/>
      <family val="2"/>
    </font>
    <font>
      <b/>
      <sz val="12"/>
      <color rgb="FF000000"/>
      <name val="Times New Roman"/>
      <family val="1"/>
    </font>
    <font>
      <sz val="12"/>
      <color rgb="FF000000"/>
      <name val="Times New Roman"/>
      <family val="1"/>
    </font>
    <font>
      <b/>
      <sz val="12"/>
      <color theme="1"/>
      <name val="Times New Roman"/>
      <family val="1"/>
    </font>
    <font>
      <sz val="12"/>
      <color theme="1"/>
      <name val="Times New Roman"/>
      <family val="1"/>
    </font>
    <font>
      <sz val="10"/>
      <color theme="1"/>
      <name val="Arial"/>
      <family val="2"/>
    </font>
    <font>
      <u/>
      <sz val="11"/>
      <color theme="11"/>
      <name val="Rockwell"/>
      <family val="2"/>
      <scheme val="minor"/>
    </font>
    <font>
      <sz val="11"/>
      <color rgb="FF000000"/>
      <name val="Calibri"/>
      <family val="2"/>
    </font>
    <font>
      <sz val="12"/>
      <color rgb="FF211E1E"/>
      <name val="Times New Roman"/>
      <family val="1"/>
    </font>
    <font>
      <i/>
      <sz val="12"/>
      <color theme="1"/>
      <name val="Times New Roman"/>
      <family val="1"/>
    </font>
    <font>
      <sz val="12"/>
      <color theme="1"/>
      <name val="Calibri"/>
      <family val="2"/>
    </font>
    <font>
      <b/>
      <sz val="12"/>
      <color theme="1"/>
      <name val="Calibri"/>
      <family val="2"/>
    </font>
    <font>
      <b/>
      <sz val="12"/>
      <color rgb="FF111111"/>
      <name val="Times New Roman"/>
      <family val="1"/>
    </font>
    <font>
      <b/>
      <sz val="11"/>
      <color theme="1"/>
      <name val="Rockwell"/>
      <family val="2"/>
      <scheme val="minor"/>
    </font>
    <font>
      <sz val="11"/>
      <color theme="1"/>
      <name val="Rockwell"/>
      <family val="2"/>
      <scheme val="minor"/>
    </font>
    <font>
      <sz val="10"/>
      <name val="Arial"/>
      <family val="2"/>
    </font>
    <font>
      <b/>
      <sz val="10"/>
      <name val="Arial"/>
      <family val="2"/>
    </font>
    <font>
      <u/>
      <sz val="10"/>
      <color theme="10"/>
      <name val="Arial"/>
      <family val="2"/>
    </font>
    <font>
      <b/>
      <sz val="20"/>
      <name val="Arial"/>
      <family val="2"/>
    </font>
    <font>
      <sz val="12"/>
      <name val="Arial"/>
      <family val="2"/>
    </font>
    <font>
      <sz val="12"/>
      <color rgb="FF0E101A"/>
      <name val="Times New Roman"/>
      <family val="1"/>
    </font>
    <font>
      <b/>
      <u/>
      <sz val="12"/>
      <name val="Arial"/>
      <family val="2"/>
    </font>
    <font>
      <b/>
      <u/>
      <sz val="10"/>
      <name val="Arial"/>
      <family val="2"/>
    </font>
    <font>
      <b/>
      <i/>
      <sz val="10"/>
      <color rgb="FFFF0000"/>
      <name val="Arial"/>
      <family val="2"/>
    </font>
    <font>
      <b/>
      <sz val="10"/>
      <color rgb="FFFF0000"/>
      <name val="Arial"/>
      <family val="2"/>
    </font>
    <font>
      <sz val="11"/>
      <name val="Arial"/>
      <family val="2"/>
    </font>
    <font>
      <b/>
      <sz val="12"/>
      <name val="Arial"/>
      <family val="2"/>
    </font>
    <font>
      <b/>
      <i/>
      <sz val="10"/>
      <name val="Arial"/>
      <family val="2"/>
    </font>
    <font>
      <i/>
      <sz val="10"/>
      <name val="Arial"/>
      <family val="2"/>
    </font>
    <font>
      <b/>
      <i/>
      <u/>
      <sz val="10"/>
      <name val="Arial"/>
      <family val="2"/>
    </font>
    <font>
      <sz val="10"/>
      <name val="Trebuchet MS"/>
      <family val="2"/>
    </font>
    <font>
      <i/>
      <sz val="11"/>
      <color theme="1"/>
      <name val="Rockwell"/>
      <family val="2"/>
      <scheme val="minor"/>
    </font>
    <font>
      <sz val="10"/>
      <color theme="0" tint="-0.34998626667073579"/>
      <name val="Arial"/>
      <family val="2"/>
    </font>
    <font>
      <b/>
      <sz val="10"/>
      <color rgb="FF000000"/>
      <name val="Verdana"/>
      <family val="2"/>
    </font>
    <font>
      <b/>
      <sz val="10"/>
      <color theme="9" tint="-0.499984740745262"/>
      <name val="Verdana"/>
      <family val="2"/>
    </font>
    <font>
      <b/>
      <sz val="12"/>
      <color rgb="FFFF0000"/>
      <name val="Times New Roman"/>
      <family val="1"/>
    </font>
    <font>
      <sz val="8"/>
      <color theme="1"/>
      <name val="Verdana"/>
      <family val="2"/>
    </font>
    <font>
      <sz val="8"/>
      <color theme="1" tint="0.34998626667073579"/>
      <name val="Verdana"/>
      <family val="2"/>
    </font>
    <font>
      <sz val="8"/>
      <color theme="0" tint="-0.249977111117893"/>
      <name val="Verdana"/>
      <family val="2"/>
    </font>
    <font>
      <b/>
      <sz val="11"/>
      <color rgb="FFFF0000"/>
      <name val="Arial"/>
      <family val="2"/>
    </font>
    <font>
      <sz val="8"/>
      <color rgb="FF000000"/>
      <name val="Calibri"/>
      <family val="2"/>
    </font>
    <font>
      <b/>
      <sz val="10"/>
      <color rgb="FF000000"/>
      <name val="Arial"/>
      <family val="2"/>
    </font>
    <font>
      <sz val="10"/>
      <color rgb="FF3E5164"/>
      <name val="Arial"/>
      <family val="2"/>
    </font>
    <font>
      <sz val="10"/>
      <color rgb="FF1B3054"/>
      <name val="Arial"/>
      <family val="2"/>
    </font>
    <font>
      <sz val="10"/>
      <color rgb="FF333F4F"/>
      <name val="Arial"/>
      <family val="2"/>
    </font>
    <font>
      <sz val="10"/>
      <color rgb="FF000000"/>
      <name val="Calibri"/>
      <family val="2"/>
    </font>
    <font>
      <sz val="10"/>
      <color theme="1"/>
      <name val="Rockwell"/>
      <family val="2"/>
      <scheme val="minor"/>
    </font>
    <font>
      <sz val="10"/>
      <color theme="1" tint="0.34998626667073579"/>
      <name val="Arial"/>
      <family val="2"/>
    </font>
    <font>
      <sz val="8"/>
      <color rgb="FF3E5164"/>
      <name val="Arial"/>
      <family val="2"/>
    </font>
    <font>
      <sz val="8"/>
      <color rgb="FF333F4F"/>
      <name val="Arial"/>
      <family val="2"/>
    </font>
    <font>
      <b/>
      <sz val="12"/>
      <color indexed="8"/>
      <name val="Arial"/>
      <family val="2"/>
    </font>
    <font>
      <sz val="12"/>
      <color theme="1"/>
      <name val="Arial Narrow"/>
      <family val="2"/>
    </font>
    <font>
      <b/>
      <sz val="12"/>
      <color rgb="FF000000"/>
      <name val="Arial Narrow"/>
      <family val="2"/>
    </font>
    <font>
      <sz val="12"/>
      <color rgb="FF000000"/>
      <name val="Arial Narrow"/>
      <family val="2"/>
    </font>
    <font>
      <b/>
      <sz val="12"/>
      <color theme="1"/>
      <name val="Arial Narrow"/>
      <family val="2"/>
    </font>
    <font>
      <sz val="24"/>
      <color rgb="FF000000"/>
      <name val="Arial Narrow"/>
      <family val="2"/>
    </font>
    <font>
      <b/>
      <sz val="24"/>
      <color rgb="FF000000"/>
      <name val="Arial Narrow"/>
      <family val="2"/>
    </font>
    <font>
      <sz val="26"/>
      <color rgb="FF000000"/>
      <name val="Arial Narrow"/>
      <family val="2"/>
    </font>
    <font>
      <b/>
      <sz val="26"/>
      <color rgb="FF000000"/>
      <name val="Arial Narrow"/>
      <family val="2"/>
    </font>
    <font>
      <sz val="12"/>
      <color rgb="FFFF0000"/>
      <name val="Arial Narrow"/>
      <family val="2"/>
    </font>
    <font>
      <sz val="16"/>
      <color theme="1"/>
      <name val="Rockwell"/>
      <family val="2"/>
      <scheme val="minor"/>
    </font>
    <font>
      <b/>
      <sz val="16"/>
      <color theme="1"/>
      <name val="Rockwell"/>
      <family val="2"/>
      <scheme val="minor"/>
    </font>
    <font>
      <sz val="8"/>
      <color theme="1"/>
      <name val="Times New Roman"/>
      <family val="1"/>
    </font>
    <font>
      <sz val="8"/>
      <color theme="1"/>
      <name val="Calibri"/>
      <family val="2"/>
    </font>
    <font>
      <b/>
      <sz val="8"/>
      <color theme="1"/>
      <name val="Times New Roman"/>
      <family val="1"/>
    </font>
    <font>
      <sz val="8"/>
      <color rgb="FF211E1E"/>
      <name val="Times New Roman"/>
      <family val="1"/>
    </font>
    <font>
      <sz val="8"/>
      <color theme="1"/>
      <name val="Rockwell"/>
      <family val="2"/>
      <scheme val="minor"/>
    </font>
    <font>
      <b/>
      <sz val="8"/>
      <color rgb="FF000000"/>
      <name val="Calibri"/>
      <family val="2"/>
    </font>
    <font>
      <b/>
      <sz val="8"/>
      <color theme="1"/>
      <name val="Arial"/>
      <family val="2"/>
    </font>
    <font>
      <b/>
      <sz val="8"/>
      <color theme="1"/>
      <name val="Rockwell"/>
      <family val="1"/>
      <scheme val="minor"/>
    </font>
    <font>
      <sz val="8"/>
      <color rgb="FFFF0000"/>
      <name val="Verdana"/>
      <family val="2"/>
    </font>
    <font>
      <sz val="11"/>
      <color theme="0"/>
      <name val="Rockwell"/>
      <family val="2"/>
      <scheme val="minor"/>
    </font>
    <font>
      <b/>
      <sz val="11"/>
      <color theme="1"/>
      <name val="Rockwell"/>
      <family val="1"/>
      <scheme val="minor"/>
    </font>
    <font>
      <sz val="11"/>
      <color theme="1"/>
      <name val="Rockwell"/>
      <family val="1"/>
      <scheme val="minor"/>
    </font>
    <font>
      <sz val="11"/>
      <color theme="1"/>
      <name val="Arial"/>
      <family val="2"/>
    </font>
    <font>
      <b/>
      <sz val="11"/>
      <color theme="1"/>
      <name val="Arial"/>
      <family val="2"/>
    </font>
    <font>
      <sz val="10"/>
      <color rgb="FF000000"/>
      <name val="Rockwell"/>
      <family val="1"/>
      <scheme val="minor"/>
    </font>
    <font>
      <sz val="10"/>
      <color rgb="FF000000"/>
      <name val="Arial"/>
      <family val="2"/>
    </font>
    <font>
      <sz val="10"/>
      <color theme="0"/>
      <name val="Arial"/>
      <family val="2"/>
    </font>
  </fonts>
  <fills count="21">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8EA9DB"/>
        <bgColor rgb="FF000000"/>
      </patternFill>
    </fill>
    <fill>
      <patternFill patternType="solid">
        <fgColor rgb="FFFFFFFF"/>
        <bgColor rgb="FFDDEBF7"/>
      </patternFill>
    </fill>
    <fill>
      <patternFill patternType="solid">
        <fgColor theme="0"/>
        <bgColor rgb="FF000000"/>
      </patternFill>
    </fill>
    <fill>
      <patternFill patternType="solid">
        <fgColor rgb="FF00B0F0"/>
        <bgColor indexed="64"/>
      </patternFill>
    </fill>
    <fill>
      <patternFill patternType="solid">
        <fgColor theme="0" tint="-0.249977111117893"/>
        <bgColor indexed="64"/>
      </patternFill>
    </fill>
    <fill>
      <patternFill patternType="solid">
        <fgColor rgb="FF0070C0"/>
        <bgColor indexed="64"/>
      </patternFill>
    </fill>
    <fill>
      <patternFill patternType="solid">
        <fgColor theme="9" tint="-0.249977111117893"/>
        <bgColor indexed="64"/>
      </patternFill>
    </fill>
  </fills>
  <borders count="92">
    <border>
      <left/>
      <right/>
      <top/>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style="medium">
        <color indexed="64"/>
      </right>
      <top/>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auto="1"/>
      </top>
      <bottom style="hair">
        <color indexed="64"/>
      </bottom>
      <diagonal/>
    </border>
    <border>
      <left/>
      <right style="medium">
        <color indexed="64"/>
      </right>
      <top style="thin">
        <color auto="1"/>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9">
    <xf numFmtId="0" fontId="0" fillId="0" borderId="0"/>
    <xf numFmtId="0" fontId="2" fillId="0" borderId="1" applyNumberFormat="0" applyFill="0" applyAlignment="0" applyProtection="0"/>
    <xf numFmtId="0" fontId="4"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43" fontId="18" fillId="0" borderId="0" applyFont="0" applyFill="0" applyBorder="0" applyAlignment="0" applyProtection="0"/>
    <xf numFmtId="0" fontId="19" fillId="0" borderId="0"/>
    <xf numFmtId="0" fontId="21" fillId="0" borderId="0" applyNumberFormat="0" applyFill="0" applyBorder="0" applyAlignment="0" applyProtection="0"/>
    <xf numFmtId="0" fontId="18" fillId="0" borderId="0"/>
    <xf numFmtId="9" fontId="18" fillId="0" borderId="0" applyFont="0" applyFill="0" applyBorder="0" applyAlignment="0" applyProtection="0"/>
    <xf numFmtId="0" fontId="1" fillId="0" borderId="0"/>
    <xf numFmtId="0" fontId="18" fillId="0" borderId="0"/>
  </cellStyleXfs>
  <cellXfs count="427">
    <xf numFmtId="0" fontId="0" fillId="0" borderId="0" xfId="0"/>
    <xf numFmtId="0" fontId="8" fillId="0" borderId="0" xfId="0" applyFont="1"/>
    <xf numFmtId="0" fontId="8" fillId="0" borderId="2" xfId="0" applyFont="1" applyBorder="1"/>
    <xf numFmtId="0" fontId="1" fillId="0" borderId="0" xfId="0" applyFont="1"/>
    <xf numFmtId="0" fontId="8" fillId="0" borderId="2" xfId="0" applyFont="1" applyBorder="1" applyAlignment="1">
      <alignment wrapText="1"/>
    </xf>
    <xf numFmtId="0" fontId="8" fillId="6" borderId="0" xfId="0" applyFont="1" applyFill="1"/>
    <xf numFmtId="0" fontId="7" fillId="6" borderId="0" xfId="0" applyFont="1" applyFill="1" applyAlignment="1">
      <alignment horizontal="center" wrapText="1"/>
    </xf>
    <xf numFmtId="0" fontId="1" fillId="0" borderId="0" xfId="0" applyFont="1" applyAlignment="1">
      <alignment horizontal="center" wrapText="1"/>
    </xf>
    <xf numFmtId="0" fontId="0" fillId="0" borderId="0" xfId="0" applyAlignment="1">
      <alignment horizontal="center"/>
    </xf>
    <xf numFmtId="0" fontId="12" fillId="0" borderId="2" xfId="0" applyFont="1" applyBorder="1" applyAlignment="1">
      <alignment horizontal="center" wrapText="1"/>
    </xf>
    <xf numFmtId="0" fontId="5" fillId="4" borderId="2" xfId="0" applyFont="1" applyFill="1" applyBorder="1" applyAlignment="1">
      <alignment horizontal="center" wrapText="1"/>
    </xf>
    <xf numFmtId="0" fontId="7" fillId="4" borderId="2" xfId="0" applyFont="1" applyFill="1" applyBorder="1" applyAlignment="1">
      <alignment horizontal="center" wrapText="1"/>
    </xf>
    <xf numFmtId="0" fontId="5" fillId="4" borderId="2" xfId="0" applyFont="1" applyFill="1" applyBorder="1" applyAlignment="1">
      <alignment wrapText="1"/>
    </xf>
    <xf numFmtId="0" fontId="7" fillId="4" borderId="2" xfId="0" applyFont="1" applyFill="1" applyBorder="1" applyAlignment="1">
      <alignment wrapText="1"/>
    </xf>
    <xf numFmtId="0" fontId="13" fillId="2" borderId="2" xfId="0" applyFont="1" applyFill="1" applyBorder="1" applyAlignment="1">
      <alignment horizontal="center"/>
    </xf>
    <xf numFmtId="0" fontId="8" fillId="0" borderId="2" xfId="0" applyFont="1" applyBorder="1" applyAlignment="1">
      <alignment horizontal="center"/>
    </xf>
    <xf numFmtId="0" fontId="6" fillId="0" borderId="2" xfId="0" applyFont="1" applyBorder="1"/>
    <xf numFmtId="0" fontId="7" fillId="6" borderId="0" xfId="0" applyFont="1" applyFill="1" applyAlignment="1">
      <alignment vertical="center" wrapText="1"/>
    </xf>
    <xf numFmtId="0" fontId="7"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wrapText="1"/>
    </xf>
    <xf numFmtId="0" fontId="14" fillId="0" borderId="0" xfId="0" applyFont="1"/>
    <xf numFmtId="0" fontId="15" fillId="6" borderId="0" xfId="0" applyFont="1" applyFill="1" applyAlignment="1">
      <alignment horizontal="center" vertical="center" wrapText="1"/>
    </xf>
    <xf numFmtId="0" fontId="7" fillId="7" borderId="2" xfId="0" applyFont="1" applyFill="1" applyBorder="1" applyAlignment="1">
      <alignment wrapText="1"/>
    </xf>
    <xf numFmtId="0" fontId="8" fillId="0" borderId="2" xfId="0" applyFont="1" applyBorder="1" applyAlignment="1">
      <alignment horizontal="left" wrapText="1"/>
    </xf>
    <xf numFmtId="0" fontId="8" fillId="0" borderId="0" xfId="0" applyFont="1" applyAlignment="1">
      <alignment wrapText="1"/>
    </xf>
    <xf numFmtId="0" fontId="16" fillId="5" borderId="2" xfId="0" applyFont="1" applyFill="1" applyBorder="1" applyAlignment="1">
      <alignment horizontal="left"/>
    </xf>
    <xf numFmtId="0" fontId="14" fillId="0" borderId="0" xfId="0" applyFont="1" applyAlignment="1">
      <alignment wrapText="1"/>
    </xf>
    <xf numFmtId="0" fontId="14" fillId="0" borderId="0" xfId="0" applyFont="1" applyAlignment="1">
      <alignment horizontal="center"/>
    </xf>
    <xf numFmtId="0" fontId="14" fillId="0" borderId="0" xfId="0" applyFont="1" applyAlignment="1">
      <alignment horizontal="left" wrapText="1"/>
    </xf>
    <xf numFmtId="0" fontId="15" fillId="0" borderId="0" xfId="0" applyFont="1" applyAlignment="1">
      <alignment horizontal="center" vertical="center" wrapText="1"/>
    </xf>
    <xf numFmtId="0" fontId="0" fillId="0" borderId="8" xfId="0" applyBorder="1" applyAlignment="1">
      <alignment wrapText="1"/>
    </xf>
    <xf numFmtId="0" fontId="6" fillId="0" borderId="2" xfId="0" applyFont="1" applyBorder="1" applyAlignment="1">
      <alignment wrapText="1"/>
    </xf>
    <xf numFmtId="0" fontId="6" fillId="6" borderId="0" xfId="0" applyFont="1" applyFill="1" applyAlignment="1">
      <alignment vertical="top" wrapText="1"/>
    </xf>
    <xf numFmtId="0" fontId="8" fillId="6" borderId="4" xfId="0" applyFont="1" applyFill="1" applyBorder="1" applyAlignment="1">
      <alignment vertical="top" wrapText="1"/>
    </xf>
    <xf numFmtId="0" fontId="14" fillId="0" borderId="0" xfId="0" applyFont="1" applyAlignment="1">
      <alignment vertical="top"/>
    </xf>
    <xf numFmtId="0" fontId="8" fillId="0" borderId="0" xfId="0" applyFont="1" applyAlignment="1">
      <alignment horizontal="center" vertical="top" wrapText="1"/>
    </xf>
    <xf numFmtId="0" fontId="14" fillId="0" borderId="0" xfId="0" applyFont="1" applyAlignment="1">
      <alignment horizontal="center" vertical="top" wrapText="1"/>
    </xf>
    <xf numFmtId="0" fontId="14" fillId="6" borderId="0" xfId="0" applyFont="1" applyFill="1" applyAlignment="1">
      <alignment horizontal="center" vertical="top" wrapText="1"/>
    </xf>
    <xf numFmtId="0" fontId="8" fillId="0" borderId="2" xfId="0" applyFont="1" applyBorder="1" applyAlignment="1">
      <alignment horizontal="left" vertical="top" wrapText="1"/>
    </xf>
    <xf numFmtId="0" fontId="8" fillId="0" borderId="2" xfId="0" applyFont="1" applyBorder="1" applyAlignment="1">
      <alignment vertical="top" wrapText="1"/>
    </xf>
    <xf numFmtId="0" fontId="6" fillId="0" borderId="2" xfId="0" applyFont="1" applyBorder="1" applyAlignment="1">
      <alignment horizontal="left" vertical="top" wrapText="1"/>
    </xf>
    <xf numFmtId="0" fontId="13" fillId="2" borderId="2" xfId="0" applyFont="1" applyFill="1" applyBorder="1" applyAlignment="1">
      <alignment horizontal="left" vertical="top" wrapText="1"/>
    </xf>
    <xf numFmtId="0" fontId="20" fillId="0" borderId="0" xfId="13" applyFont="1"/>
    <xf numFmtId="0" fontId="19" fillId="0" borderId="0" xfId="13"/>
    <xf numFmtId="0" fontId="19" fillId="6" borderId="0" xfId="13" applyFill="1" applyAlignment="1">
      <alignment vertical="top"/>
    </xf>
    <xf numFmtId="0" fontId="19" fillId="6" borderId="0" xfId="13" applyFill="1" applyAlignment="1">
      <alignment vertical="top" wrapText="1"/>
    </xf>
    <xf numFmtId="0" fontId="23" fillId="6" borderId="0" xfId="13" applyFont="1" applyFill="1" applyAlignment="1">
      <alignment vertical="top" wrapText="1"/>
    </xf>
    <xf numFmtId="0" fontId="19" fillId="6" borderId="13" xfId="13" applyFill="1" applyBorder="1" applyAlignment="1">
      <alignment horizontal="right" vertical="top" wrapText="1"/>
    </xf>
    <xf numFmtId="0" fontId="5" fillId="0" borderId="0" xfId="13" applyFont="1"/>
    <xf numFmtId="0" fontId="19" fillId="6" borderId="16" xfId="13" applyFill="1" applyBorder="1" applyAlignment="1">
      <alignment horizontal="right" vertical="top" wrapText="1"/>
    </xf>
    <xf numFmtId="0" fontId="19" fillId="6" borderId="17" xfId="13" applyFill="1" applyBorder="1" applyAlignment="1">
      <alignment horizontal="left" vertical="top" wrapText="1"/>
    </xf>
    <xf numFmtId="0" fontId="24" fillId="0" borderId="0" xfId="13" applyFont="1"/>
    <xf numFmtId="0" fontId="6" fillId="0" borderId="0" xfId="13" applyFont="1"/>
    <xf numFmtId="0" fontId="19" fillId="6" borderId="16" xfId="13" applyFill="1" applyBorder="1" applyAlignment="1">
      <alignment horizontal="center" vertical="top" wrapText="1"/>
    </xf>
    <xf numFmtId="0" fontId="19" fillId="6" borderId="0" xfId="13" applyFill="1" applyAlignment="1">
      <alignment horizontal="center" vertical="top" wrapText="1"/>
    </xf>
    <xf numFmtId="0" fontId="19" fillId="6" borderId="0" xfId="13" applyFill="1" applyAlignment="1">
      <alignment horizontal="left" vertical="top" wrapText="1"/>
    </xf>
    <xf numFmtId="0" fontId="19" fillId="6" borderId="17" xfId="13" applyFill="1" applyBorder="1" applyAlignment="1">
      <alignment horizontal="right" vertical="top" wrapText="1"/>
    </xf>
    <xf numFmtId="0" fontId="19" fillId="6" borderId="18" xfId="13" applyFill="1" applyBorder="1" applyAlignment="1">
      <alignment horizontal="right" vertical="top" wrapText="1"/>
    </xf>
    <xf numFmtId="0" fontId="25" fillId="6" borderId="13" xfId="13" applyFont="1" applyFill="1" applyBorder="1" applyAlignment="1">
      <alignment horizontal="left" wrapText="1"/>
    </xf>
    <xf numFmtId="0" fontId="19" fillId="6" borderId="14" xfId="13" applyFill="1" applyBorder="1" applyAlignment="1">
      <alignment horizontal="center" vertical="top" wrapText="1"/>
    </xf>
    <xf numFmtId="0" fontId="19" fillId="6" borderId="0" xfId="13" applyFill="1"/>
    <xf numFmtId="0" fontId="19" fillId="6" borderId="20" xfId="13" applyFill="1" applyBorder="1" applyAlignment="1">
      <alignment horizontal="right" vertical="top" wrapText="1"/>
    </xf>
    <xf numFmtId="0" fontId="26" fillId="6" borderId="21" xfId="13" applyFont="1" applyFill="1" applyBorder="1" applyAlignment="1">
      <alignment horizontal="center" vertical="top" wrapText="1"/>
    </xf>
    <xf numFmtId="0" fontId="26" fillId="6" borderId="22" xfId="13" applyFont="1" applyFill="1" applyBorder="1" applyAlignment="1">
      <alignment horizontal="center" vertical="top" wrapText="1"/>
    </xf>
    <xf numFmtId="0" fontId="19" fillId="6" borderId="23" xfId="13" applyFill="1" applyBorder="1" applyAlignment="1">
      <alignment horizontal="right" vertical="top" wrapText="1"/>
    </xf>
    <xf numFmtId="14" fontId="19" fillId="6" borderId="2" xfId="13" applyNumberFormat="1" applyFill="1" applyBorder="1" applyAlignment="1">
      <alignment horizontal="center" vertical="top" wrapText="1"/>
    </xf>
    <xf numFmtId="0" fontId="19" fillId="6" borderId="24" xfId="13" applyFill="1" applyBorder="1" applyAlignment="1">
      <alignment horizontal="center" vertical="top" wrapText="1"/>
    </xf>
    <xf numFmtId="0" fontId="27" fillId="6" borderId="0" xfId="13" applyFont="1" applyFill="1" applyAlignment="1">
      <alignment vertical="top"/>
    </xf>
    <xf numFmtId="0" fontId="19" fillId="6" borderId="2" xfId="13" applyFill="1" applyBorder="1" applyAlignment="1">
      <alignment horizontal="center" vertical="top" wrapText="1"/>
    </xf>
    <xf numFmtId="0" fontId="19" fillId="6" borderId="25" xfId="13" applyFill="1" applyBorder="1" applyAlignment="1">
      <alignment horizontal="right" vertical="top" wrapText="1"/>
    </xf>
    <xf numFmtId="0" fontId="19" fillId="6" borderId="26" xfId="13" applyFill="1" applyBorder="1" applyAlignment="1">
      <alignment horizontal="center" vertical="top" wrapText="1"/>
    </xf>
    <xf numFmtId="0" fontId="19" fillId="6" borderId="27" xfId="13" applyFill="1" applyBorder="1" applyAlignment="1">
      <alignment horizontal="center" vertical="top" wrapText="1"/>
    </xf>
    <xf numFmtId="0" fontId="20" fillId="6" borderId="20" xfId="13" applyFont="1" applyFill="1" applyBorder="1" applyAlignment="1">
      <alignment vertical="top" wrapText="1"/>
    </xf>
    <xf numFmtId="0" fontId="19" fillId="6" borderId="21" xfId="13" applyFill="1" applyBorder="1" applyAlignment="1">
      <alignment horizontal="center" vertical="top" wrapText="1"/>
    </xf>
    <xf numFmtId="0" fontId="19" fillId="6" borderId="22" xfId="13" applyFill="1" applyBorder="1" applyAlignment="1">
      <alignment horizontal="center" vertical="top" wrapText="1"/>
    </xf>
    <xf numFmtId="0" fontId="9" fillId="6" borderId="23" xfId="13" applyFont="1" applyFill="1" applyBorder="1" applyAlignment="1">
      <alignment vertical="top" wrapText="1"/>
    </xf>
    <xf numFmtId="0" fontId="9" fillId="6" borderId="23" xfId="13" applyFont="1" applyFill="1" applyBorder="1"/>
    <xf numFmtId="0" fontId="20" fillId="6" borderId="28" xfId="13" applyFont="1" applyFill="1" applyBorder="1" applyAlignment="1">
      <alignment horizontal="right" vertical="top" wrapText="1"/>
    </xf>
    <xf numFmtId="0" fontId="19" fillId="6" borderId="29" xfId="13" applyFill="1" applyBorder="1" applyAlignment="1">
      <alignment horizontal="right" vertical="top"/>
    </xf>
    <xf numFmtId="0" fontId="19" fillId="6" borderId="30" xfId="13" applyFill="1" applyBorder="1" applyAlignment="1">
      <alignment horizontal="right" vertical="top"/>
    </xf>
    <xf numFmtId="164" fontId="28" fillId="6" borderId="2" xfId="13" applyNumberFormat="1" applyFont="1" applyFill="1" applyBorder="1" applyAlignment="1">
      <alignment horizontal="center" vertical="top" wrapText="1"/>
    </xf>
    <xf numFmtId="0" fontId="28" fillId="6" borderId="0" xfId="13" applyFont="1" applyFill="1" applyAlignment="1">
      <alignment vertical="top"/>
    </xf>
    <xf numFmtId="0" fontId="26" fillId="6" borderId="0" xfId="13" applyFont="1" applyFill="1" applyAlignment="1">
      <alignment vertical="top" wrapText="1"/>
    </xf>
    <xf numFmtId="0" fontId="19" fillId="0" borderId="0" xfId="13" applyAlignment="1">
      <alignment wrapText="1"/>
    </xf>
    <xf numFmtId="0" fontId="20" fillId="0" borderId="0" xfId="13" applyFont="1" applyAlignment="1">
      <alignment horizontal="center" vertical="top"/>
    </xf>
    <xf numFmtId="0" fontId="26" fillId="8" borderId="0" xfId="13" applyFont="1" applyFill="1" applyAlignment="1">
      <alignment vertical="top" wrapText="1"/>
    </xf>
    <xf numFmtId="0" fontId="19" fillId="0" borderId="0" xfId="13" applyAlignment="1">
      <alignment vertical="top"/>
    </xf>
    <xf numFmtId="0" fontId="19" fillId="8" borderId="0" xfId="13" quotePrefix="1" applyFill="1" applyAlignment="1">
      <alignment vertical="top" wrapText="1"/>
    </xf>
    <xf numFmtId="0" fontId="19" fillId="0" borderId="0" xfId="13" applyAlignment="1">
      <alignment vertical="top" wrapText="1"/>
    </xf>
    <xf numFmtId="0" fontId="20" fillId="9" borderId="31" xfId="13" applyFont="1" applyFill="1" applyBorder="1" applyAlignment="1">
      <alignment horizontal="center" vertical="top"/>
    </xf>
    <xf numFmtId="0" fontId="30" fillId="9" borderId="32" xfId="13" applyFont="1" applyFill="1" applyBorder="1" applyAlignment="1">
      <alignment vertical="top" wrapText="1"/>
    </xf>
    <xf numFmtId="0" fontId="19" fillId="9" borderId="34" xfId="13" applyFill="1" applyBorder="1" applyAlignment="1">
      <alignment vertical="top"/>
    </xf>
    <xf numFmtId="0" fontId="20" fillId="9" borderId="35" xfId="13" applyFont="1" applyFill="1" applyBorder="1" applyAlignment="1">
      <alignment horizontal="center" vertical="top"/>
    </xf>
    <xf numFmtId="0" fontId="19" fillId="9" borderId="17" xfId="13" applyFill="1" applyBorder="1" applyAlignment="1">
      <alignment vertical="top" wrapText="1"/>
    </xf>
    <xf numFmtId="0" fontId="19" fillId="9" borderId="36" xfId="13" applyFill="1" applyBorder="1" applyAlignment="1">
      <alignment vertical="top"/>
    </xf>
    <xf numFmtId="0" fontId="20" fillId="9" borderId="37" xfId="13" applyFont="1" applyFill="1" applyBorder="1" applyAlignment="1">
      <alignment horizontal="right" vertical="top"/>
    </xf>
    <xf numFmtId="165" fontId="30" fillId="0" borderId="2" xfId="13" applyNumberFormat="1" applyFont="1" applyBorder="1" applyAlignment="1">
      <alignment vertical="top" wrapText="1"/>
    </xf>
    <xf numFmtId="0" fontId="30" fillId="0" borderId="2" xfId="13" applyFont="1" applyBorder="1" applyAlignment="1">
      <alignment vertical="top" wrapText="1"/>
    </xf>
    <xf numFmtId="0" fontId="19" fillId="0" borderId="38" xfId="13" applyBorder="1" applyAlignment="1">
      <alignment vertical="top" wrapText="1"/>
    </xf>
    <xf numFmtId="0" fontId="26" fillId="9" borderId="41" xfId="13" applyFont="1" applyFill="1" applyBorder="1" applyAlignment="1">
      <alignment vertical="top"/>
    </xf>
    <xf numFmtId="0" fontId="20" fillId="9" borderId="42" xfId="13" applyFont="1" applyFill="1" applyBorder="1" applyAlignment="1">
      <alignment horizontal="center" vertical="top"/>
    </xf>
    <xf numFmtId="0" fontId="26" fillId="9" borderId="43" xfId="13" applyFont="1" applyFill="1" applyBorder="1" applyAlignment="1">
      <alignment vertical="top" wrapText="1"/>
    </xf>
    <xf numFmtId="0" fontId="19" fillId="9" borderId="45" xfId="13" applyFill="1" applyBorder="1" applyAlignment="1">
      <alignment vertical="top"/>
    </xf>
    <xf numFmtId="0" fontId="19" fillId="9" borderId="47" xfId="13" applyFill="1" applyBorder="1" applyAlignment="1">
      <alignment vertical="top" wrapText="1"/>
    </xf>
    <xf numFmtId="0" fontId="19" fillId="0" borderId="49" xfId="13" applyBorder="1" applyAlignment="1">
      <alignment vertical="top"/>
    </xf>
    <xf numFmtId="0" fontId="19" fillId="0" borderId="36" xfId="13" applyBorder="1" applyAlignment="1">
      <alignment vertical="top"/>
    </xf>
    <xf numFmtId="0" fontId="19" fillId="9" borderId="40" xfId="13" applyFill="1" applyBorder="1" applyAlignment="1">
      <alignment vertical="top" wrapText="1"/>
    </xf>
    <xf numFmtId="0" fontId="19" fillId="0" borderId="50" xfId="13" applyBorder="1" applyAlignment="1">
      <alignment vertical="top"/>
    </xf>
    <xf numFmtId="0" fontId="19" fillId="9" borderId="32" xfId="13" applyFill="1" applyBorder="1" applyAlignment="1">
      <alignment vertical="top" wrapText="1"/>
    </xf>
    <xf numFmtId="0" fontId="19" fillId="0" borderId="34" xfId="13" applyBorder="1" applyAlignment="1">
      <alignment vertical="top"/>
    </xf>
    <xf numFmtId="0" fontId="20" fillId="9" borderId="51" xfId="13" applyFont="1" applyFill="1" applyBorder="1" applyAlignment="1">
      <alignment horizontal="center" vertical="top"/>
    </xf>
    <xf numFmtId="0" fontId="19" fillId="9" borderId="52" xfId="13" applyFill="1" applyBorder="1" applyAlignment="1">
      <alignment vertical="top" wrapText="1"/>
    </xf>
    <xf numFmtId="0" fontId="19" fillId="0" borderId="55" xfId="13" applyBorder="1" applyAlignment="1">
      <alignment vertical="top"/>
    </xf>
    <xf numFmtId="0" fontId="20" fillId="9" borderId="56" xfId="13" applyFont="1" applyFill="1" applyBorder="1" applyAlignment="1">
      <alignment horizontal="center" vertical="top"/>
    </xf>
    <xf numFmtId="0" fontId="26" fillId="9" borderId="57" xfId="13" applyFont="1" applyFill="1" applyBorder="1" applyAlignment="1">
      <alignment vertical="top" wrapText="1"/>
    </xf>
    <xf numFmtId="0" fontId="19" fillId="6" borderId="58" xfId="13" applyFill="1" applyBorder="1" applyAlignment="1">
      <alignment vertical="top"/>
    </xf>
    <xf numFmtId="0" fontId="20" fillId="9" borderId="59" xfId="13" applyFont="1" applyFill="1" applyBorder="1" applyAlignment="1">
      <alignment horizontal="center" vertical="top"/>
    </xf>
    <xf numFmtId="0" fontId="19" fillId="9" borderId="60" xfId="13" applyFill="1" applyBorder="1" applyAlignment="1">
      <alignment vertical="top" wrapText="1"/>
    </xf>
    <xf numFmtId="0" fontId="19" fillId="6" borderId="63" xfId="13" applyFill="1" applyBorder="1" applyAlignment="1">
      <alignment vertical="top"/>
    </xf>
    <xf numFmtId="0" fontId="19" fillId="9" borderId="64" xfId="13" applyFill="1" applyBorder="1" applyAlignment="1">
      <alignment vertical="top" wrapText="1"/>
    </xf>
    <xf numFmtId="0" fontId="19" fillId="6" borderId="50" xfId="13" applyFill="1" applyBorder="1" applyAlignment="1">
      <alignment vertical="top"/>
    </xf>
    <xf numFmtId="0" fontId="20" fillId="9" borderId="67" xfId="13" applyFont="1" applyFill="1" applyBorder="1" applyAlignment="1">
      <alignment horizontal="center" vertical="top"/>
    </xf>
    <xf numFmtId="0" fontId="26" fillId="9" borderId="68" xfId="13" applyFont="1" applyFill="1" applyBorder="1" applyAlignment="1">
      <alignment vertical="top"/>
    </xf>
    <xf numFmtId="0" fontId="20" fillId="9" borderId="71" xfId="13" applyFont="1" applyFill="1" applyBorder="1" applyAlignment="1">
      <alignment horizontal="center" vertical="top"/>
    </xf>
    <xf numFmtId="0" fontId="19" fillId="6" borderId="72" xfId="13" applyFill="1" applyBorder="1" applyAlignment="1">
      <alignment vertical="top"/>
    </xf>
    <xf numFmtId="0" fontId="19" fillId="6" borderId="75" xfId="13" applyFill="1" applyBorder="1" applyAlignment="1">
      <alignment vertical="top"/>
    </xf>
    <xf numFmtId="0" fontId="20" fillId="9" borderId="77" xfId="13" applyFont="1" applyFill="1" applyBorder="1" applyAlignment="1">
      <alignment horizontal="center" vertical="top"/>
    </xf>
    <xf numFmtId="0" fontId="19" fillId="6" borderId="78" xfId="13" applyFill="1" applyBorder="1" applyAlignment="1">
      <alignment vertical="top"/>
    </xf>
    <xf numFmtId="0" fontId="30" fillId="0" borderId="0" xfId="13" applyFont="1"/>
    <xf numFmtId="165" fontId="19" fillId="0" borderId="0" xfId="13" applyNumberFormat="1"/>
    <xf numFmtId="0" fontId="20" fillId="0" borderId="81" xfId="13" applyFont="1" applyBorder="1" applyAlignment="1">
      <alignment horizontal="center"/>
    </xf>
    <xf numFmtId="0" fontId="26" fillId="6" borderId="2" xfId="13" applyFont="1" applyFill="1" applyBorder="1" applyAlignment="1">
      <alignment vertical="top"/>
    </xf>
    <xf numFmtId="0" fontId="34" fillId="0" borderId="0" xfId="13" applyFont="1" applyAlignment="1">
      <alignment vertical="center" wrapText="1"/>
    </xf>
    <xf numFmtId="0" fontId="25" fillId="0" borderId="0" xfId="13" applyFont="1" applyAlignment="1">
      <alignment vertical="top"/>
    </xf>
    <xf numFmtId="0" fontId="19" fillId="0" borderId="0" xfId="13" applyAlignment="1">
      <alignment horizontal="right" vertical="top"/>
    </xf>
    <xf numFmtId="0" fontId="26" fillId="0" borderId="0" xfId="13" applyFont="1" applyAlignment="1">
      <alignment vertical="top"/>
    </xf>
    <xf numFmtId="0" fontId="29" fillId="0" borderId="0" xfId="13" applyFont="1" applyAlignment="1">
      <alignment vertical="top"/>
    </xf>
    <xf numFmtId="0" fontId="19" fillId="10" borderId="0" xfId="13" applyFill="1"/>
    <xf numFmtId="0" fontId="19" fillId="11" borderId="0" xfId="13" applyFill="1" applyAlignment="1">
      <alignment wrapText="1"/>
    </xf>
    <xf numFmtId="0" fontId="19" fillId="4" borderId="0" xfId="13" applyFill="1" applyAlignment="1">
      <alignment wrapText="1"/>
    </xf>
    <xf numFmtId="0" fontId="17" fillId="0" borderId="2" xfId="13" applyFont="1" applyBorder="1"/>
    <xf numFmtId="0" fontId="19" fillId="0" borderId="2" xfId="13" applyBorder="1" applyAlignment="1">
      <alignment wrapText="1"/>
    </xf>
    <xf numFmtId="0" fontId="19" fillId="10" borderId="2" xfId="13" applyFill="1" applyBorder="1"/>
    <xf numFmtId="0" fontId="19" fillId="4" borderId="2" xfId="13" applyFill="1" applyBorder="1"/>
    <xf numFmtId="0" fontId="19" fillId="0" borderId="2" xfId="13" applyBorder="1"/>
    <xf numFmtId="0" fontId="19" fillId="11" borderId="2" xfId="13" applyFill="1" applyBorder="1"/>
    <xf numFmtId="0" fontId="19" fillId="6" borderId="2" xfId="13" applyFill="1" applyBorder="1"/>
    <xf numFmtId="0" fontId="19" fillId="6" borderId="83" xfId="13" applyFill="1" applyBorder="1" applyAlignment="1">
      <alignment horizontal="right" vertical="top" wrapText="1"/>
    </xf>
    <xf numFmtId="0" fontId="19" fillId="6" borderId="3" xfId="13" applyFill="1" applyBorder="1" applyAlignment="1">
      <alignment horizontal="right" vertical="top" wrapText="1"/>
    </xf>
    <xf numFmtId="0" fontId="9" fillId="6" borderId="3" xfId="13" applyFont="1" applyFill="1" applyBorder="1" applyAlignment="1">
      <alignment vertical="top" wrapText="1"/>
    </xf>
    <xf numFmtId="0" fontId="9" fillId="6" borderId="3" xfId="13" applyFont="1" applyFill="1" applyBorder="1"/>
    <xf numFmtId="0" fontId="19" fillId="6" borderId="3" xfId="13" applyFill="1" applyBorder="1" applyAlignment="1">
      <alignment vertical="top" wrapText="1"/>
    </xf>
    <xf numFmtId="0" fontId="20" fillId="6" borderId="82" xfId="13" applyFont="1" applyFill="1" applyBorder="1" applyAlignment="1">
      <alignment horizontal="right" vertical="top" wrapText="1"/>
    </xf>
    <xf numFmtId="0" fontId="19" fillId="6" borderId="81" xfId="13" applyFill="1" applyBorder="1" applyAlignment="1">
      <alignment horizontal="right" vertical="top"/>
    </xf>
    <xf numFmtId="0" fontId="19" fillId="6" borderId="5" xfId="13" applyFill="1" applyBorder="1" applyAlignment="1">
      <alignment horizontal="right" vertical="top"/>
    </xf>
    <xf numFmtId="0" fontId="20" fillId="6" borderId="84" xfId="13" applyFont="1" applyFill="1" applyBorder="1" applyAlignment="1">
      <alignment horizontal="right" vertical="top" wrapText="1"/>
    </xf>
    <xf numFmtId="0" fontId="20" fillId="6" borderId="21" xfId="13" applyFont="1" applyFill="1" applyBorder="1" applyAlignment="1">
      <alignment horizontal="center" vertical="top" wrapText="1"/>
    </xf>
    <xf numFmtId="0" fontId="20" fillId="6" borderId="22" xfId="13" applyFont="1" applyFill="1" applyBorder="1" applyAlignment="1">
      <alignment horizontal="center" vertical="top" wrapText="1"/>
    </xf>
    <xf numFmtId="0" fontId="36" fillId="6" borderId="23" xfId="13" applyFont="1" applyFill="1" applyBorder="1" applyAlignment="1">
      <alignment vertical="top" wrapText="1"/>
    </xf>
    <xf numFmtId="0" fontId="16" fillId="4" borderId="2" xfId="0" applyFont="1" applyFill="1" applyBorder="1" applyAlignment="1">
      <alignment horizontal="left"/>
    </xf>
    <xf numFmtId="0" fontId="7" fillId="6" borderId="7" xfId="0" applyFont="1" applyFill="1" applyBorder="1"/>
    <xf numFmtId="0" fontId="0" fillId="6" borderId="0" xfId="0" applyFill="1"/>
    <xf numFmtId="0" fontId="17" fillId="6" borderId="7" xfId="0" applyFont="1" applyFill="1" applyBorder="1"/>
    <xf numFmtId="0" fontId="7" fillId="6" borderId="7" xfId="0" applyFont="1" applyFill="1" applyBorder="1" applyAlignment="1">
      <alignment vertical="top"/>
    </xf>
    <xf numFmtId="0" fontId="13" fillId="6" borderId="8" xfId="0" applyFont="1" applyFill="1" applyBorder="1"/>
    <xf numFmtId="0" fontId="7" fillId="6" borderId="8" xfId="0" applyFont="1" applyFill="1" applyBorder="1"/>
    <xf numFmtId="0" fontId="0" fillId="6" borderId="9" xfId="0" applyFill="1" applyBorder="1"/>
    <xf numFmtId="0" fontId="0" fillId="6" borderId="8" xfId="0" applyFill="1" applyBorder="1" applyAlignment="1">
      <alignment wrapText="1"/>
    </xf>
    <xf numFmtId="0" fontId="0" fillId="6" borderId="8" xfId="0" applyFill="1" applyBorder="1"/>
    <xf numFmtId="0" fontId="5" fillId="6" borderId="2" xfId="0" applyFont="1" applyFill="1" applyBorder="1" applyAlignment="1">
      <alignment horizontal="center" wrapText="1"/>
    </xf>
    <xf numFmtId="0" fontId="7" fillId="6" borderId="2" xfId="0" applyFont="1" applyFill="1" applyBorder="1" applyAlignment="1">
      <alignment horizontal="center" wrapText="1"/>
    </xf>
    <xf numFmtId="0" fontId="7" fillId="6" borderId="2" xfId="0" applyFont="1" applyFill="1" applyBorder="1" applyAlignment="1">
      <alignment horizontal="center" vertical="center"/>
    </xf>
    <xf numFmtId="0" fontId="7" fillId="6" borderId="2" xfId="0" applyFont="1" applyFill="1" applyBorder="1" applyAlignment="1">
      <alignment wrapText="1"/>
    </xf>
    <xf numFmtId="0" fontId="8" fillId="6" borderId="3" xfId="0" applyFont="1" applyFill="1" applyBorder="1" applyAlignment="1">
      <alignment wrapText="1"/>
    </xf>
    <xf numFmtId="0" fontId="8" fillId="6" borderId="2" xfId="0" applyFont="1" applyFill="1" applyBorder="1" applyAlignment="1">
      <alignment wrapText="1"/>
    </xf>
    <xf numFmtId="0" fontId="8" fillId="6" borderId="2" xfId="0" applyFont="1" applyFill="1" applyBorder="1"/>
    <xf numFmtId="0" fontId="8" fillId="6" borderId="2" xfId="0" applyFont="1" applyFill="1" applyBorder="1" applyAlignment="1">
      <alignment vertical="center" wrapText="1"/>
    </xf>
    <xf numFmtId="0" fontId="8" fillId="6" borderId="3" xfId="0" applyFont="1" applyFill="1" applyBorder="1"/>
    <xf numFmtId="0" fontId="3" fillId="6" borderId="2" xfId="0" applyFont="1" applyFill="1" applyBorder="1" applyAlignment="1">
      <alignment vertical="center"/>
    </xf>
    <xf numFmtId="0" fontId="0" fillId="6" borderId="2" xfId="0" applyFill="1" applyBorder="1" applyAlignment="1">
      <alignment horizontal="left" vertical="center" indent="1"/>
    </xf>
    <xf numFmtId="0" fontId="8" fillId="6" borderId="2" xfId="0" applyFont="1" applyFill="1" applyBorder="1" applyAlignment="1">
      <alignment vertical="center"/>
    </xf>
    <xf numFmtId="0" fontId="11" fillId="6" borderId="2" xfId="0" applyFont="1" applyFill="1" applyBorder="1" applyAlignment="1">
      <alignment vertical="center"/>
    </xf>
    <xf numFmtId="0" fontId="37" fillId="0" borderId="0" xfId="0" applyFont="1"/>
    <xf numFmtId="0" fontId="38" fillId="0" borderId="0" xfId="0" applyFont="1"/>
    <xf numFmtId="0" fontId="4" fillId="0" borderId="2" xfId="2" applyBorder="1" applyAlignment="1" applyProtection="1">
      <alignment horizontal="center" wrapText="1"/>
    </xf>
    <xf numFmtId="0" fontId="4" fillId="0" borderId="2" xfId="2" applyBorder="1" applyAlignment="1" applyProtection="1">
      <alignment horizontal="center" vertical="top" wrapText="1"/>
    </xf>
    <xf numFmtId="15" fontId="12" fillId="0" borderId="2" xfId="0" applyNumberFormat="1" applyFont="1" applyBorder="1" applyAlignment="1">
      <alignment horizontal="center" wrapText="1"/>
    </xf>
    <xf numFmtId="0" fontId="4" fillId="0" borderId="2" xfId="2" applyBorder="1" applyAlignment="1" applyProtection="1">
      <alignment horizontal="left" vertical="top" wrapText="1"/>
    </xf>
    <xf numFmtId="0" fontId="13" fillId="12" borderId="2" xfId="0" applyFont="1" applyFill="1" applyBorder="1" applyAlignment="1">
      <alignment horizontal="left" vertical="top" wrapText="1"/>
    </xf>
    <xf numFmtId="0" fontId="8" fillId="12" borderId="2" xfId="0" applyFont="1" applyFill="1" applyBorder="1" applyAlignment="1">
      <alignment horizontal="center"/>
    </xf>
    <xf numFmtId="0" fontId="8" fillId="12" borderId="2" xfId="0" applyFont="1" applyFill="1" applyBorder="1" applyAlignment="1">
      <alignment horizontal="center" wrapText="1"/>
    </xf>
    <xf numFmtId="0" fontId="4" fillId="12" borderId="2" xfId="2" applyFill="1" applyBorder="1" applyAlignment="1" applyProtection="1">
      <alignment horizontal="center" wrapText="1"/>
    </xf>
    <xf numFmtId="0" fontId="8" fillId="12" borderId="2" xfId="0" applyFont="1" applyFill="1" applyBorder="1" applyAlignment="1">
      <alignment horizontal="center" vertical="top" wrapText="1"/>
    </xf>
    <xf numFmtId="0" fontId="40" fillId="0" borderId="2" xfId="0" applyFont="1" applyBorder="1" applyAlignment="1">
      <alignment wrapText="1"/>
    </xf>
    <xf numFmtId="0" fontId="11" fillId="0" borderId="0" xfId="0" applyFont="1"/>
    <xf numFmtId="0" fontId="11" fillId="13" borderId="0" xfId="0" applyFont="1" applyFill="1"/>
    <xf numFmtId="0" fontId="11" fillId="13" borderId="0" xfId="0" applyFont="1" applyFill="1" applyAlignment="1">
      <alignment wrapText="1"/>
    </xf>
    <xf numFmtId="0" fontId="11" fillId="13" borderId="16" xfId="0" applyFont="1" applyFill="1" applyBorder="1"/>
    <xf numFmtId="0" fontId="11" fillId="13" borderId="17" xfId="0" applyFont="1" applyFill="1" applyBorder="1"/>
    <xf numFmtId="0" fontId="44" fillId="13" borderId="0" xfId="0" applyFont="1" applyFill="1" applyAlignment="1">
      <alignment horizontal="center" vertical="center"/>
    </xf>
    <xf numFmtId="0" fontId="44" fillId="13" borderId="0" xfId="0" applyFont="1" applyFill="1" applyAlignment="1">
      <alignment horizontal="center"/>
    </xf>
    <xf numFmtId="0" fontId="45" fillId="14" borderId="2" xfId="0" applyFont="1" applyFill="1" applyBorder="1" applyAlignment="1">
      <alignment horizontal="center" vertical="center" wrapText="1"/>
    </xf>
    <xf numFmtId="0" fontId="45" fillId="14" borderId="2" xfId="0" applyFont="1" applyFill="1" applyBorder="1" applyAlignment="1">
      <alignment horizontal="center" vertical="center"/>
    </xf>
    <xf numFmtId="0" fontId="46" fillId="0" borderId="38" xfId="0" applyFont="1" applyBorder="1" applyAlignment="1">
      <alignment horizontal="left" vertical="center" wrapText="1"/>
    </xf>
    <xf numFmtId="0" fontId="46" fillId="0" borderId="2" xfId="0" applyFont="1" applyBorder="1" applyAlignment="1">
      <alignment horizontal="left" vertical="center" wrapText="1"/>
    </xf>
    <xf numFmtId="0" fontId="46" fillId="0" borderId="2" xfId="0" applyFont="1" applyBorder="1" applyAlignment="1">
      <alignment horizontal="center" vertical="center" wrapText="1"/>
    </xf>
    <xf numFmtId="0" fontId="47" fillId="0" borderId="2" xfId="0" applyFont="1" applyBorder="1" applyAlignment="1">
      <alignment horizontal="center" vertical="center" wrapText="1"/>
    </xf>
    <xf numFmtId="0" fontId="48" fillId="0" borderId="2" xfId="0" applyFont="1" applyBorder="1" applyAlignment="1">
      <alignment horizontal="left" vertical="center" wrapText="1"/>
    </xf>
    <xf numFmtId="0" fontId="46" fillId="0" borderId="0" xfId="0" applyFont="1" applyAlignment="1">
      <alignment horizontal="left" vertical="center" wrapText="1"/>
    </xf>
    <xf numFmtId="0" fontId="49" fillId="13" borderId="0" xfId="0" applyFont="1" applyFill="1"/>
    <xf numFmtId="0" fontId="50" fillId="6" borderId="0" xfId="0" applyFont="1" applyFill="1"/>
    <xf numFmtId="0" fontId="46" fillId="0" borderId="38" xfId="0" applyFont="1" applyBorder="1" applyAlignment="1">
      <alignment horizontal="center" vertical="center" wrapText="1"/>
    </xf>
    <xf numFmtId="0" fontId="47" fillId="0" borderId="38" xfId="0" applyFont="1" applyBorder="1" applyAlignment="1">
      <alignment horizontal="center" vertical="center" wrapText="1"/>
    </xf>
    <xf numFmtId="0" fontId="11" fillId="16" borderId="0" xfId="0" applyFont="1" applyFill="1"/>
    <xf numFmtId="0" fontId="46" fillId="6" borderId="2" xfId="0" applyFont="1" applyFill="1" applyBorder="1" applyAlignment="1">
      <alignment horizontal="left" vertical="center" wrapText="1"/>
    </xf>
    <xf numFmtId="0" fontId="46" fillId="6" borderId="2" xfId="0" applyFont="1" applyFill="1" applyBorder="1" applyAlignment="1">
      <alignment horizontal="center" vertical="center" wrapText="1"/>
    </xf>
    <xf numFmtId="0" fontId="47" fillId="6" borderId="2" xfId="0" applyFont="1" applyFill="1" applyBorder="1" applyAlignment="1">
      <alignment horizontal="center" vertical="center" wrapText="1"/>
    </xf>
    <xf numFmtId="0" fontId="46" fillId="0" borderId="38" xfId="0" applyFont="1" applyBorder="1" applyAlignment="1">
      <alignment vertical="center" wrapText="1"/>
    </xf>
    <xf numFmtId="0" fontId="46" fillId="0" borderId="38" xfId="0" applyFont="1" applyBorder="1" applyAlignment="1">
      <alignment horizontal="center" vertical="center"/>
    </xf>
    <xf numFmtId="0" fontId="54" fillId="6" borderId="0" xfId="15" applyFont="1" applyFill="1" applyAlignment="1">
      <alignment vertical="top"/>
    </xf>
    <xf numFmtId="0" fontId="55" fillId="6" borderId="0" xfId="15" applyFont="1" applyFill="1" applyAlignment="1">
      <alignment wrapText="1"/>
    </xf>
    <xf numFmtId="0" fontId="55" fillId="6" borderId="0" xfId="15" applyFont="1" applyFill="1"/>
    <xf numFmtId="0" fontId="54" fillId="6" borderId="0" xfId="15" applyFont="1" applyFill="1" applyAlignment="1">
      <alignment vertical="top" wrapText="1"/>
    </xf>
    <xf numFmtId="0" fontId="55" fillId="6" borderId="0" xfId="15" applyFont="1" applyFill="1" applyAlignment="1">
      <alignment horizontal="left" vertical="top" wrapText="1"/>
    </xf>
    <xf numFmtId="0" fontId="55" fillId="6" borderId="0" xfId="15" applyFont="1" applyFill="1" applyAlignment="1">
      <alignment vertical="top" wrapText="1"/>
    </xf>
    <xf numFmtId="0" fontId="56" fillId="0" borderId="2" xfId="15" applyFont="1" applyBorder="1" applyAlignment="1">
      <alignment vertical="center"/>
    </xf>
    <xf numFmtId="0" fontId="57" fillId="0" borderId="2" xfId="15" applyFont="1" applyBorder="1" applyAlignment="1">
      <alignment vertical="center" wrapText="1"/>
    </xf>
    <xf numFmtId="0" fontId="57" fillId="0" borderId="2" xfId="15" applyFont="1" applyBorder="1" applyAlignment="1">
      <alignment horizontal="center" vertical="center"/>
    </xf>
    <xf numFmtId="0" fontId="57" fillId="0" borderId="2" xfId="15" applyFont="1" applyBorder="1" applyAlignment="1">
      <alignment horizontal="center" vertical="center" wrapText="1"/>
    </xf>
    <xf numFmtId="0" fontId="55" fillId="0" borderId="2" xfId="15" applyFont="1" applyBorder="1" applyAlignment="1">
      <alignment horizontal="center" vertical="center"/>
    </xf>
    <xf numFmtId="0" fontId="55" fillId="0" borderId="2" xfId="15" applyFont="1" applyBorder="1" applyAlignment="1">
      <alignment vertical="top" wrapText="1"/>
    </xf>
    <xf numFmtId="0" fontId="55" fillId="0" borderId="2" xfId="15" applyFont="1" applyBorder="1" applyAlignment="1">
      <alignment horizontal="center" vertical="center" wrapText="1"/>
    </xf>
    <xf numFmtId="0" fontId="57" fillId="0" borderId="2" xfId="15" applyFont="1" applyBorder="1" applyAlignment="1">
      <alignment vertical="top" wrapText="1"/>
    </xf>
    <xf numFmtId="0" fontId="55" fillId="0" borderId="36" xfId="15" applyFont="1" applyBorder="1" applyAlignment="1">
      <alignment horizontal="center" vertical="center"/>
    </xf>
    <xf numFmtId="9" fontId="55" fillId="6" borderId="0" xfId="16" applyFont="1" applyFill="1" applyAlignment="1">
      <alignment horizontal="center" vertical="center"/>
    </xf>
    <xf numFmtId="0" fontId="55" fillId="0" borderId="2" xfId="15" applyFont="1" applyBorder="1" applyAlignment="1">
      <alignment vertical="top"/>
    </xf>
    <xf numFmtId="0" fontId="55" fillId="6" borderId="85" xfId="15" applyFont="1" applyFill="1" applyBorder="1"/>
    <xf numFmtId="0" fontId="55" fillId="0" borderId="2" xfId="15" applyFont="1" applyBorder="1" applyAlignment="1">
      <alignment vertical="center"/>
    </xf>
    <xf numFmtId="0" fontId="55" fillId="0" borderId="2" xfId="15" applyFont="1" applyBorder="1" applyAlignment="1">
      <alignment wrapText="1"/>
    </xf>
    <xf numFmtId="0" fontId="55" fillId="0" borderId="2" xfId="15" applyFont="1" applyBorder="1"/>
    <xf numFmtId="0" fontId="57" fillId="0" borderId="2" xfId="15" applyFont="1" applyBorder="1" applyAlignment="1">
      <alignment vertical="center"/>
    </xf>
    <xf numFmtId="0" fontId="55" fillId="0" borderId="0" xfId="15" applyFont="1" applyAlignment="1">
      <alignment vertical="center"/>
    </xf>
    <xf numFmtId="0" fontId="55" fillId="0" borderId="0" xfId="15" applyFont="1" applyAlignment="1">
      <alignment wrapText="1"/>
    </xf>
    <xf numFmtId="0" fontId="55" fillId="0" borderId="0" xfId="15" applyFont="1"/>
    <xf numFmtId="0" fontId="56" fillId="17" borderId="2" xfId="15" applyFont="1" applyFill="1" applyBorder="1" applyAlignment="1">
      <alignment vertical="center"/>
    </xf>
    <xf numFmtId="0" fontId="57" fillId="0" borderId="70" xfId="15" applyFont="1" applyBorder="1" applyAlignment="1">
      <alignment horizontal="center" vertical="top" wrapText="1"/>
    </xf>
    <xf numFmtId="0" fontId="57" fillId="0" borderId="2" xfId="15" applyFont="1" applyBorder="1"/>
    <xf numFmtId="0" fontId="55" fillId="6" borderId="86" xfId="15" applyFont="1" applyFill="1" applyBorder="1" applyAlignment="1">
      <alignment horizontal="left" vertical="top" wrapText="1"/>
    </xf>
    <xf numFmtId="0" fontId="58" fillId="6" borderId="87" xfId="15" applyFont="1" applyFill="1" applyBorder="1" applyAlignment="1">
      <alignment horizontal="left" vertical="top" wrapText="1"/>
    </xf>
    <xf numFmtId="0" fontId="55" fillId="6" borderId="88" xfId="15" applyFont="1" applyFill="1" applyBorder="1" applyAlignment="1">
      <alignment horizontal="left" vertical="top" wrapText="1"/>
    </xf>
    <xf numFmtId="0" fontId="55" fillId="18" borderId="34" xfId="15" applyFont="1" applyFill="1" applyBorder="1" applyAlignment="1">
      <alignment horizontal="left" vertical="top" wrapText="1"/>
    </xf>
    <xf numFmtId="0" fontId="55" fillId="18" borderId="36" xfId="15" applyFont="1" applyFill="1" applyBorder="1" applyAlignment="1">
      <alignment horizontal="left" vertical="top" wrapText="1"/>
    </xf>
    <xf numFmtId="0" fontId="58" fillId="18" borderId="36" xfId="15" applyFont="1" applyFill="1" applyBorder="1" applyAlignment="1">
      <alignment horizontal="left" vertical="top" wrapText="1"/>
    </xf>
    <xf numFmtId="0" fontId="55" fillId="18" borderId="50" xfId="15" applyFont="1" applyFill="1" applyBorder="1" applyAlignment="1">
      <alignment vertical="top"/>
    </xf>
    <xf numFmtId="0" fontId="55" fillId="6" borderId="3" xfId="15" applyFont="1" applyFill="1" applyBorder="1" applyAlignment="1">
      <alignment horizontal="left" vertical="top" wrapText="1"/>
    </xf>
    <xf numFmtId="0" fontId="55" fillId="6" borderId="15" xfId="15" applyFont="1" applyFill="1" applyBorder="1" applyAlignment="1">
      <alignment horizontal="left" vertical="top" wrapText="1"/>
    </xf>
    <xf numFmtId="0" fontId="55" fillId="0" borderId="2" xfId="15" applyFont="1" applyBorder="1" applyAlignment="1">
      <alignment horizontal="center" vertical="top"/>
    </xf>
    <xf numFmtId="0" fontId="55" fillId="0" borderId="2" xfId="15" applyFont="1" applyBorder="1" applyAlignment="1">
      <alignment horizontal="center" vertical="top" wrapText="1"/>
    </xf>
    <xf numFmtId="9" fontId="55" fillId="6" borderId="85" xfId="16" applyFont="1" applyFill="1" applyBorder="1"/>
    <xf numFmtId="0" fontId="55" fillId="6" borderId="0" xfId="15" applyFont="1" applyFill="1" applyAlignment="1">
      <alignment vertical="center"/>
    </xf>
    <xf numFmtId="0" fontId="55" fillId="6" borderId="0" xfId="15" applyFont="1" applyFill="1" applyAlignment="1">
      <alignment horizontal="left" vertical="top"/>
    </xf>
    <xf numFmtId="0" fontId="58" fillId="6" borderId="0" xfId="15" applyFont="1" applyFill="1" applyAlignment="1">
      <alignment horizontal="center" wrapText="1"/>
    </xf>
    <xf numFmtId="0" fontId="55" fillId="6" borderId="2" xfId="15" applyFont="1" applyFill="1" applyBorder="1" applyAlignment="1">
      <alignment horizontal="left" vertical="top" wrapText="1"/>
    </xf>
    <xf numFmtId="0" fontId="55" fillId="6" borderId="2" xfId="15" applyFont="1" applyFill="1" applyBorder="1" applyAlignment="1">
      <alignment horizontal="center" wrapText="1"/>
    </xf>
    <xf numFmtId="9" fontId="55" fillId="6" borderId="2" xfId="15" applyNumberFormat="1" applyFont="1" applyFill="1" applyBorder="1" applyAlignment="1">
      <alignment horizontal="right" wrapText="1"/>
    </xf>
    <xf numFmtId="0" fontId="55" fillId="6" borderId="0" xfId="15" applyFont="1" applyFill="1" applyAlignment="1">
      <alignment vertical="top"/>
    </xf>
    <xf numFmtId="0" fontId="56" fillId="19" borderId="2" xfId="15" applyFont="1" applyFill="1" applyBorder="1" applyAlignment="1">
      <alignment vertical="center"/>
    </xf>
    <xf numFmtId="0" fontId="55" fillId="6" borderId="87" xfId="15" applyFont="1" applyFill="1" applyBorder="1" applyAlignment="1">
      <alignment horizontal="left" vertical="top" wrapText="1"/>
    </xf>
    <xf numFmtId="9" fontId="55" fillId="6" borderId="85" xfId="16" applyFont="1" applyFill="1" applyBorder="1" applyAlignment="1">
      <alignment horizontal="left" vertical="top"/>
    </xf>
    <xf numFmtId="0" fontId="55" fillId="6" borderId="85" xfId="15" applyFont="1" applyFill="1" applyBorder="1" applyAlignment="1">
      <alignment vertical="top"/>
    </xf>
    <xf numFmtId="0" fontId="56" fillId="6" borderId="2" xfId="15" applyFont="1" applyFill="1" applyBorder="1" applyAlignment="1">
      <alignment vertical="center"/>
    </xf>
    <xf numFmtId="0" fontId="57" fillId="18" borderId="2" xfId="15" applyFont="1" applyFill="1" applyBorder="1" applyAlignment="1">
      <alignment vertical="center" wrapText="1"/>
    </xf>
    <xf numFmtId="0" fontId="57" fillId="18" borderId="2" xfId="15" applyFont="1" applyFill="1" applyBorder="1"/>
    <xf numFmtId="0" fontId="57" fillId="18" borderId="2" xfId="15" applyFont="1" applyFill="1" applyBorder="1" applyAlignment="1">
      <alignment horizontal="center" vertical="center" wrapText="1"/>
    </xf>
    <xf numFmtId="0" fontId="55" fillId="0" borderId="34" xfId="15" applyFont="1" applyBorder="1" applyAlignment="1">
      <alignment horizontal="center" vertical="center"/>
    </xf>
    <xf numFmtId="0" fontId="57" fillId="4" borderId="2" xfId="15" applyFont="1" applyFill="1" applyBorder="1" applyAlignment="1">
      <alignment vertical="center"/>
    </xf>
    <xf numFmtId="0" fontId="55" fillId="6" borderId="70" xfId="15" applyFont="1" applyFill="1" applyBorder="1"/>
    <xf numFmtId="0" fontId="55" fillId="0" borderId="2" xfId="15" applyFont="1" applyBorder="1" applyAlignment="1">
      <alignment horizontal="left" vertical="center" wrapText="1"/>
    </xf>
    <xf numFmtId="0" fontId="55" fillId="6" borderId="87" xfId="15" applyFont="1" applyFill="1" applyBorder="1" applyAlignment="1">
      <alignment wrapText="1"/>
    </xf>
    <xf numFmtId="0" fontId="55" fillId="6" borderId="87" xfId="15" applyFont="1" applyFill="1" applyBorder="1" applyAlignment="1">
      <alignment vertical="top" wrapText="1"/>
    </xf>
    <xf numFmtId="0" fontId="55" fillId="0" borderId="2" xfId="15" applyFont="1" applyBorder="1" applyAlignment="1">
      <alignment horizontal="left" vertical="top" wrapText="1"/>
    </xf>
    <xf numFmtId="0" fontId="55" fillId="6" borderId="89" xfId="15" applyFont="1" applyFill="1" applyBorder="1" applyAlignment="1">
      <alignment horizontal="left" vertical="top" wrapText="1"/>
    </xf>
    <xf numFmtId="0" fontId="64" fillId="6" borderId="0" xfId="0" applyFont="1" applyFill="1"/>
    <xf numFmtId="0" fontId="65" fillId="6" borderId="0" xfId="0" applyFont="1" applyFill="1" applyAlignment="1">
      <alignment vertical="center" textRotation="90"/>
    </xf>
    <xf numFmtId="0" fontId="64" fillId="6" borderId="0" xfId="0" applyFont="1" applyFill="1" applyAlignment="1">
      <alignment vertical="center"/>
    </xf>
    <xf numFmtId="0" fontId="65" fillId="6" borderId="0" xfId="0" applyFont="1" applyFill="1" applyAlignment="1">
      <alignment vertical="center"/>
    </xf>
    <xf numFmtId="0" fontId="40" fillId="0" borderId="24" xfId="0" applyFont="1" applyBorder="1" applyAlignment="1">
      <alignment wrapText="1"/>
    </xf>
    <xf numFmtId="0" fontId="67" fillId="0" borderId="0" xfId="0" applyFont="1"/>
    <xf numFmtId="0" fontId="68" fillId="0" borderId="0" xfId="0" applyFont="1" applyAlignment="1">
      <alignment horizontal="center" vertical="center" wrapText="1"/>
    </xf>
    <xf numFmtId="0" fontId="66" fillId="0" borderId="20" xfId="0" applyFont="1" applyBorder="1"/>
    <xf numFmtId="0" fontId="66" fillId="0" borderId="21" xfId="0" applyFont="1" applyBorder="1"/>
    <xf numFmtId="0" fontId="66" fillId="0" borderId="22" xfId="0" applyFont="1" applyBorder="1"/>
    <xf numFmtId="0" fontId="69" fillId="0" borderId="23" xfId="0" applyFont="1" applyBorder="1" applyAlignment="1">
      <alignment horizontal="center" wrapText="1"/>
    </xf>
    <xf numFmtId="15" fontId="69" fillId="0" borderId="2" xfId="0" applyNumberFormat="1" applyFont="1" applyBorder="1" applyAlignment="1">
      <alignment horizontal="center" wrapText="1"/>
    </xf>
    <xf numFmtId="0" fontId="69" fillId="0" borderId="2" xfId="0" applyFont="1" applyBorder="1" applyAlignment="1">
      <alignment horizontal="center" wrapText="1"/>
    </xf>
    <xf numFmtId="0" fontId="66" fillId="0" borderId="2" xfId="0" applyFont="1" applyBorder="1"/>
    <xf numFmtId="0" fontId="66" fillId="0" borderId="24" xfId="0" applyFont="1" applyBorder="1"/>
    <xf numFmtId="0" fontId="66" fillId="0" borderId="23" xfId="0" applyFont="1" applyBorder="1"/>
    <xf numFmtId="0" fontId="67" fillId="0" borderId="23" xfId="0" applyFont="1" applyBorder="1"/>
    <xf numFmtId="0" fontId="66" fillId="0" borderId="2" xfId="0" applyFont="1" applyBorder="1" applyAlignment="1">
      <alignment horizontal="center" vertical="center"/>
    </xf>
    <xf numFmtId="43" fontId="68" fillId="0" borderId="0" xfId="12" applyFont="1" applyAlignment="1">
      <alignment horizontal="center" vertical="center" wrapText="1"/>
    </xf>
    <xf numFmtId="0" fontId="66" fillId="0" borderId="23" xfId="0" applyFont="1" applyBorder="1" applyAlignment="1">
      <alignment horizontal="right"/>
    </xf>
    <xf numFmtId="0" fontId="66" fillId="0" borderId="25" xfId="0" applyFont="1" applyBorder="1" applyAlignment="1">
      <alignment horizontal="right"/>
    </xf>
    <xf numFmtId="0" fontId="66" fillId="0" borderId="26" xfId="0" applyFont="1" applyBorder="1" applyAlignment="1">
      <alignment horizontal="center" vertical="center"/>
    </xf>
    <xf numFmtId="0" fontId="66" fillId="0" borderId="26" xfId="0" applyFont="1" applyBorder="1"/>
    <xf numFmtId="0" fontId="66" fillId="0" borderId="27" xfId="0" applyFont="1" applyBorder="1"/>
    <xf numFmtId="0" fontId="44" fillId="0" borderId="0" xfId="0" applyFont="1"/>
    <xf numFmtId="0" fontId="44" fillId="13" borderId="0" xfId="0" applyFont="1" applyFill="1"/>
    <xf numFmtId="0" fontId="70" fillId="6" borderId="0" xfId="0" applyFont="1" applyFill="1"/>
    <xf numFmtId="0" fontId="71" fillId="15" borderId="0" xfId="0" applyFont="1" applyFill="1" applyAlignment="1">
      <alignment horizontal="right" vertical="center" wrapText="1"/>
    </xf>
    <xf numFmtId="9" fontId="44" fillId="13" borderId="0" xfId="0" applyNumberFormat="1" applyFont="1" applyFill="1" applyAlignment="1">
      <alignment horizontal="center"/>
    </xf>
    <xf numFmtId="0" fontId="71" fillId="13" borderId="0" xfId="0" applyFont="1" applyFill="1" applyAlignment="1">
      <alignment horizontal="right"/>
    </xf>
    <xf numFmtId="0" fontId="44" fillId="13" borderId="0" xfId="0" applyFont="1" applyFill="1" applyAlignment="1">
      <alignment wrapText="1"/>
    </xf>
    <xf numFmtId="0" fontId="71" fillId="13" borderId="0" xfId="0" applyFont="1" applyFill="1" applyAlignment="1">
      <alignment horizontal="right" wrapText="1"/>
    </xf>
    <xf numFmtId="0" fontId="44" fillId="15" borderId="6" xfId="0" applyFont="1" applyFill="1" applyBorder="1" applyAlignment="1">
      <alignment horizontal="center" vertical="center" wrapText="1"/>
    </xf>
    <xf numFmtId="0" fontId="44" fillId="15" borderId="6" xfId="0" applyFont="1" applyFill="1" applyBorder="1" applyAlignment="1">
      <alignment horizontal="left" wrapText="1"/>
    </xf>
    <xf numFmtId="0" fontId="72" fillId="6" borderId="0" xfId="0" applyFont="1" applyFill="1" applyAlignment="1">
      <alignment horizontal="left" vertical="center" indent="4"/>
    </xf>
    <xf numFmtId="0" fontId="73" fillId="6" borderId="0" xfId="0" applyFont="1" applyFill="1"/>
    <xf numFmtId="0" fontId="71" fillId="15" borderId="6" xfId="0" applyFont="1" applyFill="1" applyBorder="1" applyAlignment="1">
      <alignment horizontal="center" wrapText="1"/>
    </xf>
    <xf numFmtId="0" fontId="52" fillId="0" borderId="2" xfId="0" applyFont="1" applyBorder="1" applyAlignment="1">
      <alignment vertical="top" wrapText="1"/>
    </xf>
    <xf numFmtId="0" fontId="53" fillId="0" borderId="2" xfId="0" applyFont="1" applyBorder="1" applyAlignment="1">
      <alignment vertical="top" wrapText="1"/>
    </xf>
    <xf numFmtId="0" fontId="40" fillId="8" borderId="2" xfId="0" applyFont="1" applyFill="1" applyBorder="1" applyAlignment="1">
      <alignment wrapText="1"/>
    </xf>
    <xf numFmtId="0" fontId="40" fillId="20" borderId="2" xfId="0" applyFont="1" applyFill="1" applyBorder="1" applyAlignment="1">
      <alignment wrapText="1"/>
    </xf>
    <xf numFmtId="0" fontId="40" fillId="0" borderId="0" xfId="0" applyFont="1" applyAlignment="1">
      <alignment wrapText="1"/>
    </xf>
    <xf numFmtId="0" fontId="69" fillId="0" borderId="0" xfId="0" applyFont="1" applyAlignment="1">
      <alignment horizontal="center" wrapText="1"/>
    </xf>
    <xf numFmtId="0" fontId="40" fillId="0" borderId="24" xfId="0" applyFont="1" applyBorder="1" applyAlignment="1">
      <alignment vertical="top" wrapText="1"/>
    </xf>
    <xf numFmtId="0" fontId="17" fillId="6" borderId="38" xfId="0" applyFont="1" applyFill="1" applyBorder="1" applyAlignment="1">
      <alignment horizontal="center" vertical="center" textRotation="90"/>
    </xf>
    <xf numFmtId="0" fontId="17" fillId="6" borderId="4" xfId="0" applyFont="1" applyFill="1" applyBorder="1" applyAlignment="1">
      <alignment horizontal="center" vertical="center" textRotation="90"/>
    </xf>
    <xf numFmtId="0" fontId="17" fillId="6" borderId="90" xfId="0" applyFont="1" applyFill="1" applyBorder="1" applyAlignment="1">
      <alignment horizontal="center" vertical="center" textRotation="90"/>
    </xf>
    <xf numFmtId="0" fontId="66" fillId="3" borderId="0" xfId="0" applyFont="1" applyFill="1" applyAlignment="1">
      <alignment horizontal="center" vertical="center" wrapText="1"/>
    </xf>
    <xf numFmtId="0" fontId="68" fillId="0" borderId="16" xfId="0" applyFont="1" applyBorder="1" applyAlignment="1">
      <alignment horizontal="center" vertical="center" wrapText="1"/>
    </xf>
    <xf numFmtId="0" fontId="68" fillId="0" borderId="0" xfId="0" applyFont="1" applyAlignment="1">
      <alignment horizontal="center" vertical="center" wrapText="1"/>
    </xf>
    <xf numFmtId="0" fontId="57" fillId="0" borderId="2" xfId="15" applyFont="1" applyBorder="1" applyAlignment="1">
      <alignment horizontal="center" vertical="center"/>
    </xf>
    <xf numFmtId="0" fontId="55" fillId="6" borderId="0" xfId="15" applyFont="1" applyFill="1" applyAlignment="1">
      <alignment horizontal="left" vertical="top" wrapText="1"/>
    </xf>
    <xf numFmtId="0" fontId="57" fillId="18" borderId="2" xfId="15" applyFont="1" applyFill="1" applyBorder="1" applyAlignment="1">
      <alignment horizontal="center" vertical="center"/>
    </xf>
    <xf numFmtId="0" fontId="6" fillId="6" borderId="8" xfId="0" applyFont="1" applyFill="1" applyBorder="1" applyAlignment="1">
      <alignment horizontal="center" wrapText="1"/>
    </xf>
    <xf numFmtId="0" fontId="6" fillId="6" borderId="9" xfId="0" applyFont="1" applyFill="1" applyBorder="1" applyAlignment="1">
      <alignment horizontal="center" wrapText="1"/>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0" fillId="6" borderId="12" xfId="0" applyFill="1" applyBorder="1" applyAlignment="1">
      <alignment horizontal="left" vertical="top" wrapText="1"/>
    </xf>
    <xf numFmtId="0" fontId="8" fillId="2" borderId="6" xfId="0" applyFont="1" applyFill="1" applyBorder="1" applyAlignment="1">
      <alignment horizontal="center" vertical="center" wrapText="1"/>
    </xf>
    <xf numFmtId="0" fontId="8" fillId="6" borderId="0" xfId="0" applyFont="1" applyFill="1" applyAlignment="1">
      <alignment horizontal="center" vertical="center" wrapText="1"/>
    </xf>
    <xf numFmtId="0" fontId="8" fillId="3" borderId="6" xfId="0" applyFont="1" applyFill="1" applyBorder="1" applyAlignment="1">
      <alignment horizontal="center" vertical="center" wrapText="1"/>
    </xf>
    <xf numFmtId="0" fontId="21" fillId="0" borderId="0" xfId="14" applyAlignment="1">
      <alignment wrapText="1"/>
    </xf>
    <xf numFmtId="0" fontId="22" fillId="6" borderId="0" xfId="13" applyFont="1" applyFill="1" applyAlignment="1">
      <alignment horizontal="center" vertical="top" wrapText="1"/>
    </xf>
    <xf numFmtId="0" fontId="19" fillId="6" borderId="13" xfId="13" applyFill="1" applyBorder="1" applyAlignment="1">
      <alignment horizontal="left" vertical="top" wrapText="1"/>
    </xf>
    <xf numFmtId="0" fontId="19" fillId="6" borderId="14" xfId="13" applyFill="1" applyBorder="1" applyAlignment="1">
      <alignment horizontal="left" vertical="top" wrapText="1"/>
    </xf>
    <xf numFmtId="0" fontId="19" fillId="6" borderId="15" xfId="13" applyFill="1" applyBorder="1" applyAlignment="1">
      <alignment horizontal="left" vertical="top" wrapText="1"/>
    </xf>
    <xf numFmtId="0" fontId="19" fillId="6" borderId="19" xfId="13" applyFill="1" applyBorder="1" applyAlignment="1">
      <alignment horizontal="left" vertical="top" wrapText="1"/>
    </xf>
    <xf numFmtId="0" fontId="19" fillId="6" borderId="6" xfId="13" applyFill="1" applyBorder="1" applyAlignment="1">
      <alignment horizontal="left" vertical="top" wrapText="1"/>
    </xf>
    <xf numFmtId="0" fontId="19" fillId="6" borderId="18" xfId="13" applyFill="1" applyBorder="1" applyAlignment="1">
      <alignment horizontal="left" vertical="top" wrapText="1"/>
    </xf>
    <xf numFmtId="0" fontId="19" fillId="6" borderId="0" xfId="13" applyFill="1" applyAlignment="1">
      <alignment vertical="top" wrapText="1"/>
    </xf>
    <xf numFmtId="0" fontId="19" fillId="6" borderId="16" xfId="13" applyFill="1" applyBorder="1" applyAlignment="1">
      <alignment horizontal="left" vertical="top" wrapText="1"/>
    </xf>
    <xf numFmtId="0" fontId="19" fillId="6" borderId="0" xfId="13" applyFill="1" applyAlignment="1">
      <alignment horizontal="left" vertical="top" wrapText="1"/>
    </xf>
    <xf numFmtId="0" fontId="19" fillId="6" borderId="17" xfId="13" applyFill="1" applyBorder="1" applyAlignment="1">
      <alignment horizontal="left" vertical="top" wrapText="1"/>
    </xf>
    <xf numFmtId="0" fontId="19" fillId="0" borderId="79" xfId="13" applyBorder="1" applyAlignment="1">
      <alignment vertical="top"/>
    </xf>
    <xf numFmtId="0" fontId="19" fillId="0" borderId="80" xfId="13" applyBorder="1" applyAlignment="1">
      <alignment vertical="top"/>
    </xf>
    <xf numFmtId="0" fontId="19" fillId="0" borderId="53" xfId="13" applyBorder="1" applyAlignment="1">
      <alignment vertical="top"/>
    </xf>
    <xf numFmtId="0" fontId="19" fillId="0" borderId="54" xfId="13" applyBorder="1" applyAlignment="1">
      <alignment vertical="top"/>
    </xf>
    <xf numFmtId="0" fontId="19" fillId="6" borderId="44" xfId="13" applyFill="1" applyBorder="1" applyAlignment="1">
      <alignment vertical="top"/>
    </xf>
    <xf numFmtId="0" fontId="19" fillId="6" borderId="43" xfId="13" applyFill="1" applyBorder="1" applyAlignment="1">
      <alignment vertical="top"/>
    </xf>
    <xf numFmtId="0" fontId="19" fillId="6" borderId="61" xfId="13" applyFill="1" applyBorder="1" applyAlignment="1">
      <alignment vertical="top"/>
    </xf>
    <xf numFmtId="0" fontId="19" fillId="6" borderId="62" xfId="13" applyFill="1" applyBorder="1" applyAlignment="1">
      <alignment vertical="top"/>
    </xf>
    <xf numFmtId="0" fontId="19" fillId="6" borderId="65" xfId="13" applyFill="1" applyBorder="1" applyAlignment="1">
      <alignment vertical="top"/>
    </xf>
    <xf numFmtId="0" fontId="19" fillId="6" borderId="66" xfId="13" applyFill="1" applyBorder="1" applyAlignment="1">
      <alignment vertical="top"/>
    </xf>
    <xf numFmtId="0" fontId="26" fillId="9" borderId="69" xfId="13" applyFont="1" applyFill="1" applyBorder="1" applyAlignment="1">
      <alignment vertical="top"/>
    </xf>
    <xf numFmtId="0" fontId="26" fillId="9" borderId="70" xfId="13" applyFont="1" applyFill="1" applyBorder="1" applyAlignment="1">
      <alignment vertical="top"/>
    </xf>
    <xf numFmtId="0" fontId="19" fillId="0" borderId="73" xfId="13" applyBorder="1" applyAlignment="1">
      <alignment vertical="top"/>
    </xf>
    <xf numFmtId="0" fontId="19" fillId="0" borderId="74" xfId="13" applyBorder="1" applyAlignment="1">
      <alignment vertical="top"/>
    </xf>
    <xf numFmtId="0" fontId="19" fillId="0" borderId="61" xfId="13" applyBorder="1" applyAlignment="1">
      <alignment vertical="top"/>
    </xf>
    <xf numFmtId="0" fontId="19" fillId="0" borderId="63" xfId="13" applyBorder="1" applyAlignment="1">
      <alignment vertical="top"/>
    </xf>
    <xf numFmtId="0" fontId="19" fillId="0" borderId="76" xfId="13" applyBorder="1" applyAlignment="1">
      <alignment vertical="top"/>
    </xf>
    <xf numFmtId="0" fontId="20" fillId="9" borderId="10" xfId="13" applyFont="1" applyFill="1" applyBorder="1" applyAlignment="1">
      <alignment horizontal="center" vertical="top" wrapText="1"/>
    </xf>
    <xf numFmtId="0" fontId="20" fillId="9" borderId="11" xfId="13" applyFont="1" applyFill="1" applyBorder="1" applyAlignment="1">
      <alignment horizontal="center" vertical="top" wrapText="1"/>
    </xf>
    <xf numFmtId="0" fontId="20" fillId="9" borderId="12" xfId="13" applyFont="1" applyFill="1" applyBorder="1" applyAlignment="1">
      <alignment horizontal="center" vertical="top" wrapText="1"/>
    </xf>
    <xf numFmtId="0" fontId="19" fillId="0" borderId="33" xfId="13" applyBorder="1" applyAlignment="1">
      <alignment vertical="top"/>
    </xf>
    <xf numFmtId="0" fontId="19" fillId="0" borderId="32" xfId="13" applyBorder="1" applyAlignment="1">
      <alignment vertical="top"/>
    </xf>
    <xf numFmtId="0" fontId="19" fillId="0" borderId="16" xfId="13" applyBorder="1" applyAlignment="1">
      <alignment vertical="top"/>
    </xf>
    <xf numFmtId="0" fontId="19" fillId="0" borderId="17" xfId="13" applyBorder="1" applyAlignment="1">
      <alignment vertical="top"/>
    </xf>
    <xf numFmtId="0" fontId="19" fillId="0" borderId="39" xfId="13" applyBorder="1" applyAlignment="1">
      <alignment vertical="top"/>
    </xf>
    <xf numFmtId="0" fontId="19" fillId="0" borderId="40" xfId="13" applyBorder="1" applyAlignment="1">
      <alignment vertical="top"/>
    </xf>
    <xf numFmtId="0" fontId="19" fillId="0" borderId="33" xfId="13" applyBorder="1" applyAlignment="1">
      <alignment horizontal="center" vertical="top"/>
    </xf>
    <xf numFmtId="0" fontId="19" fillId="0" borderId="32" xfId="13" applyBorder="1" applyAlignment="1">
      <alignment horizontal="center" vertical="top"/>
    </xf>
    <xf numFmtId="0" fontId="20" fillId="9" borderId="46" xfId="13" applyFont="1" applyFill="1" applyBorder="1" applyAlignment="1">
      <alignment horizontal="center" vertical="top" wrapText="1"/>
    </xf>
    <xf numFmtId="0" fontId="19" fillId="0" borderId="48" xfId="13" applyBorder="1" applyAlignment="1">
      <alignment vertical="top"/>
    </xf>
    <xf numFmtId="0" fontId="19" fillId="0" borderId="47" xfId="13" applyBorder="1" applyAlignment="1">
      <alignment vertical="top"/>
    </xf>
    <xf numFmtId="0" fontId="26" fillId="9" borderId="44" xfId="13" applyFont="1" applyFill="1" applyBorder="1" applyAlignment="1">
      <alignment vertical="top"/>
    </xf>
    <xf numFmtId="0" fontId="26" fillId="9" borderId="43" xfId="13" applyFont="1" applyFill="1" applyBorder="1" applyAlignment="1">
      <alignment vertical="top"/>
    </xf>
    <xf numFmtId="0" fontId="20" fillId="9" borderId="33" xfId="13" applyFont="1" applyFill="1" applyBorder="1" applyAlignment="1">
      <alignment horizontal="center" wrapText="1"/>
    </xf>
    <xf numFmtId="0" fontId="20" fillId="9" borderId="32" xfId="13" applyFont="1" applyFill="1" applyBorder="1" applyAlignment="1">
      <alignment horizontal="center" wrapText="1"/>
    </xf>
    <xf numFmtId="0" fontId="20" fillId="9" borderId="16" xfId="13" applyFont="1" applyFill="1" applyBorder="1" applyAlignment="1">
      <alignment horizontal="center" wrapText="1"/>
    </xf>
    <xf numFmtId="0" fontId="20" fillId="9" borderId="17" xfId="13" applyFont="1" applyFill="1" applyBorder="1" applyAlignment="1">
      <alignment horizontal="center" wrapText="1"/>
    </xf>
    <xf numFmtId="0" fontId="26" fillId="9" borderId="39" xfId="13" applyFont="1" applyFill="1" applyBorder="1" applyAlignment="1">
      <alignment vertical="top"/>
    </xf>
    <xf numFmtId="0" fontId="26" fillId="9" borderId="40" xfId="13" applyFont="1" applyFill="1" applyBorder="1" applyAlignment="1">
      <alignment vertical="top"/>
    </xf>
    <xf numFmtId="0" fontId="29" fillId="8" borderId="0" xfId="13" applyFont="1" applyFill="1" applyAlignment="1">
      <alignment vertical="top" wrapText="1"/>
    </xf>
    <xf numFmtId="0" fontId="78" fillId="6" borderId="2" xfId="0" applyFont="1" applyFill="1" applyBorder="1" applyAlignment="1">
      <alignment horizontal="center" vertical="center" wrapText="1"/>
    </xf>
    <xf numFmtId="0" fontId="80" fillId="0" borderId="0" xfId="0" applyFont="1" applyAlignment="1">
      <alignment horizontal="center" vertical="center"/>
    </xf>
    <xf numFmtId="0" fontId="78" fillId="6" borderId="0" xfId="0" applyFont="1" applyFill="1" applyBorder="1" applyAlignment="1">
      <alignment horizontal="center" vertical="center" wrapText="1"/>
    </xf>
    <xf numFmtId="0" fontId="78" fillId="6" borderId="91" xfId="0" applyFont="1" applyFill="1" applyBorder="1" applyAlignment="1">
      <alignment horizontal="center" vertical="center" wrapText="1"/>
    </xf>
    <xf numFmtId="0" fontId="78" fillId="6" borderId="3" xfId="0" applyFont="1" applyFill="1" applyBorder="1" applyAlignment="1">
      <alignment horizontal="center" vertical="center" wrapText="1"/>
    </xf>
    <xf numFmtId="0" fontId="77" fillId="6" borderId="91" xfId="0" applyFont="1" applyFill="1" applyBorder="1" applyAlignment="1">
      <alignment horizontal="center" vertical="center" wrapText="1"/>
    </xf>
    <xf numFmtId="0" fontId="77" fillId="6" borderId="3" xfId="0" applyFont="1" applyFill="1" applyBorder="1" applyAlignment="1">
      <alignment horizontal="center" vertical="center" wrapText="1"/>
    </xf>
    <xf numFmtId="0" fontId="45" fillId="0" borderId="91" xfId="0" applyFont="1" applyBorder="1" applyAlignment="1">
      <alignment horizontal="center" vertical="center" wrapText="1"/>
    </xf>
    <xf numFmtId="0" fontId="45" fillId="0" borderId="3" xfId="0" applyFont="1" applyBorder="1" applyAlignment="1">
      <alignment horizontal="center" vertical="center" wrapText="1"/>
    </xf>
    <xf numFmtId="0" fontId="78" fillId="6" borderId="5" xfId="0" applyFont="1" applyFill="1" applyBorder="1" applyAlignment="1">
      <alignment horizontal="center" vertical="center" wrapText="1"/>
    </xf>
    <xf numFmtId="0" fontId="77" fillId="6" borderId="5" xfId="0" applyFont="1" applyFill="1" applyBorder="1" applyAlignment="1">
      <alignment horizontal="center" vertical="center" wrapText="1"/>
    </xf>
    <xf numFmtId="0" fontId="45" fillId="0" borderId="5" xfId="0" applyFont="1" applyBorder="1" applyAlignment="1">
      <alignment horizontal="center" vertical="center" wrapText="1"/>
    </xf>
    <xf numFmtId="0" fontId="17" fillId="6" borderId="0" xfId="0" applyFont="1" applyFill="1" applyBorder="1" applyAlignment="1">
      <alignment vertical="center" textRotation="90"/>
    </xf>
    <xf numFmtId="0" fontId="78" fillId="6" borderId="38" xfId="0" applyFont="1" applyFill="1" applyBorder="1" applyAlignment="1">
      <alignment horizontal="center" vertical="center" wrapText="1"/>
    </xf>
    <xf numFmtId="0" fontId="78" fillId="6" borderId="90" xfId="0" applyFont="1" applyFill="1" applyBorder="1" applyAlignment="1">
      <alignment horizontal="center" vertical="center" wrapText="1"/>
    </xf>
    <xf numFmtId="0" fontId="78" fillId="6" borderId="4" xfId="0" applyFont="1" applyFill="1" applyBorder="1" applyAlignment="1">
      <alignment horizontal="center" vertical="center" wrapText="1"/>
    </xf>
    <xf numFmtId="0" fontId="77" fillId="6" borderId="38" xfId="0" applyFont="1" applyFill="1" applyBorder="1" applyAlignment="1">
      <alignment horizontal="center" vertical="center" wrapText="1"/>
    </xf>
    <xf numFmtId="0" fontId="77" fillId="6" borderId="90" xfId="0" applyFont="1" applyFill="1" applyBorder="1" applyAlignment="1">
      <alignment horizontal="center" vertical="center" wrapText="1"/>
    </xf>
    <xf numFmtId="0" fontId="77" fillId="6" borderId="4" xfId="0" applyFont="1" applyFill="1" applyBorder="1" applyAlignment="1">
      <alignment horizontal="center" vertical="center" wrapText="1"/>
    </xf>
    <xf numFmtId="0" fontId="75" fillId="6" borderId="0" xfId="0" applyFont="1" applyFill="1"/>
    <xf numFmtId="0" fontId="82" fillId="6" borderId="0" xfId="13" applyFont="1" applyFill="1" applyAlignment="1">
      <alignment vertical="top" wrapText="1"/>
    </xf>
    <xf numFmtId="0" fontId="66" fillId="0" borderId="20" xfId="0" applyFont="1" applyBorder="1" applyAlignment="1">
      <alignment wrapText="1"/>
    </xf>
    <xf numFmtId="0" fontId="66" fillId="0" borderId="23" xfId="0" applyFont="1" applyBorder="1" applyAlignment="1">
      <alignment wrapText="1"/>
    </xf>
    <xf numFmtId="0" fontId="67" fillId="0" borderId="23" xfId="0" applyFont="1" applyBorder="1" applyAlignment="1">
      <alignment wrapText="1"/>
    </xf>
    <xf numFmtId="0" fontId="66" fillId="0" borderId="23" xfId="0" applyFont="1" applyBorder="1" applyAlignment="1">
      <alignment horizontal="right" wrapText="1"/>
    </xf>
    <xf numFmtId="0" fontId="66" fillId="0" borderId="25" xfId="0" applyFont="1" applyBorder="1" applyAlignment="1">
      <alignment horizontal="right" wrapText="1"/>
    </xf>
    <xf numFmtId="0" fontId="0" fillId="0" borderId="0" xfId="0" applyAlignment="1">
      <alignment wrapText="1"/>
    </xf>
    <xf numFmtId="0" fontId="69" fillId="0" borderId="23" xfId="0" applyFont="1" applyBorder="1" applyAlignment="1">
      <alignment horizontal="center" vertical="center" wrapText="1"/>
    </xf>
    <xf numFmtId="0" fontId="0" fillId="0" borderId="0" xfId="0" applyFont="1"/>
  </cellXfs>
  <cellStyles count="19">
    <cellStyle name="Comma" xfId="12" builtinId="3"/>
    <cellStyle name="Followed Hyperlink" xfId="11" builtinId="9" hidden="1"/>
    <cellStyle name="Followed Hyperlink" xfId="4" builtinId="9" hidden="1"/>
    <cellStyle name="Followed Hyperlink" xfId="5" builtinId="9" hidden="1"/>
    <cellStyle name="Followed Hyperlink" xfId="9" builtinId="9" hidden="1"/>
    <cellStyle name="Followed Hyperlink" xfId="3" builtinId="9" hidden="1"/>
    <cellStyle name="Followed Hyperlink" xfId="8" builtinId="9" hidden="1"/>
    <cellStyle name="Followed Hyperlink" xfId="7" builtinId="9" hidden="1"/>
    <cellStyle name="Followed Hyperlink" xfId="10" builtinId="9" hidden="1"/>
    <cellStyle name="Followed Hyperlink" xfId="6" builtinId="9" hidden="1"/>
    <cellStyle name="Hyperlink" xfId="2" builtinId="8"/>
    <cellStyle name="Hyperlink 2" xfId="14" xr:uid="{C9B78B12-6733-441F-AEC0-FF7F18F7CF54}"/>
    <cellStyle name="Normal" xfId="0" builtinId="0"/>
    <cellStyle name="Normal 2" xfId="13" xr:uid="{6926DD6E-D5DC-42D8-B67C-6304ABCE1437}"/>
    <cellStyle name="Normal 2 2" xfId="18" xr:uid="{1CFE030D-0AD5-4BFA-A9C3-50A49E9A0438}"/>
    <cellStyle name="Normal 3" xfId="15" xr:uid="{6B648B0C-1C9A-4FAD-983D-C8CE01350AAE}"/>
    <cellStyle name="Normal 4" xfId="17" xr:uid="{2576C0B2-FD27-44AE-91C2-9E13A15429F3}"/>
    <cellStyle name="Percent 2" xfId="16" xr:uid="{8F5D5091-9EC0-4E48-8C0A-147B9EE699C0}"/>
    <cellStyle name="Total" xfId="1" builtinId="25" customBuiltin="1"/>
  </cellStyles>
  <dxfs count="0"/>
  <tableStyles count="0" defaultTableStyle="TableStyleMedium2" defaultPivotStyle="PivotStyleLight16"/>
  <colors>
    <mruColors>
      <color rgb="FFC98F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0.xml.rels><?xml version="1.0" encoding="UTF-8" standalone="yes"?>
<Relationships xmlns="http://schemas.openxmlformats.org/package/2006/relationships"><Relationship Id="rId13" Type="http://schemas.openxmlformats.org/officeDocument/2006/relationships/hyperlink" Target="https://www.embase.com/#emtreeSearch/search/tree::procedures" TargetMode="External"/><Relationship Id="rId18" Type="http://schemas.openxmlformats.org/officeDocument/2006/relationships/hyperlink" Target="https://www.embase.com/#emtreeSearch/search/tree::aerobic%20exercise" TargetMode="External"/><Relationship Id="rId26" Type="http://schemas.openxmlformats.org/officeDocument/2006/relationships/hyperlink" Target="https://www.embase.com/#emtreeSearch/search/tree::comparative%20effectiveness" TargetMode="External"/><Relationship Id="rId39" Type="http://schemas.openxmlformats.org/officeDocument/2006/relationships/hyperlink" Target="https://www.embase.com/#emtreeSearch/search/tree::environmental%20enrichment" TargetMode="External"/><Relationship Id="rId21" Type="http://schemas.openxmlformats.org/officeDocument/2006/relationships/hyperlink" Target="https://www.embase.com/#emtreeSearch/search/tree::attention" TargetMode="External"/><Relationship Id="rId34" Type="http://schemas.openxmlformats.org/officeDocument/2006/relationships/hyperlink" Target="https://www.embase.com/#emtreeSearch/search/tree::rating%20scale" TargetMode="External"/><Relationship Id="rId42" Type="http://schemas.openxmlformats.org/officeDocument/2006/relationships/hyperlink" Target="https://www.embase.com/#emtreeSearch/search/tree::motor%20performance" TargetMode="External"/><Relationship Id="rId7" Type="http://schemas.openxmlformats.org/officeDocument/2006/relationships/hyperlink" Target="https://www.embase.com/#emtreeSearch/search/tree::follow%20up" TargetMode="External"/><Relationship Id="rId2" Type="http://schemas.openxmlformats.org/officeDocument/2006/relationships/image" Target="../media/image9.png"/><Relationship Id="rId16" Type="http://schemas.openxmlformats.org/officeDocument/2006/relationships/hyperlink" Target="https://www.embase.com/#emtreeSearch/search/tree::academic%20achievement" TargetMode="External"/><Relationship Id="rId29" Type="http://schemas.openxmlformats.org/officeDocument/2006/relationships/hyperlink" Target="https://www.embase.com/#emtreeSearch/search/tree::executive%20function" TargetMode="External"/><Relationship Id="rId1" Type="http://schemas.openxmlformats.org/officeDocument/2006/relationships/hyperlink" Target="https://www.embase.com/#emtreeSearch/search/tree::attention%20deficit%20disorder" TargetMode="External"/><Relationship Id="rId6" Type="http://schemas.openxmlformats.org/officeDocument/2006/relationships/hyperlink" Target="https://www.embase.com/#emtreeSearch/search/tree::female" TargetMode="External"/><Relationship Id="rId11" Type="http://schemas.openxmlformats.org/officeDocument/2006/relationships/hyperlink" Target="https://www.embase.com/#emtreeSearch/search/tree::physiology" TargetMode="External"/><Relationship Id="rId24" Type="http://schemas.openxmlformats.org/officeDocument/2006/relationships/hyperlink" Target="https://www.embase.com/#emtreeSearch/search/tree::clinical%20article" TargetMode="External"/><Relationship Id="rId32" Type="http://schemas.openxmlformats.org/officeDocument/2006/relationships/hyperlink" Target="https://www.embase.com/#emtreeSearch/search/tree::physical%20activity" TargetMode="External"/><Relationship Id="rId37" Type="http://schemas.openxmlformats.org/officeDocument/2006/relationships/hyperlink" Target="https://www.embase.com/#emtreeSearch/search/tree::school%20child" TargetMode="External"/><Relationship Id="rId40" Type="http://schemas.openxmlformats.org/officeDocument/2006/relationships/hyperlink" Target="https://www.embase.com/#emtreeSearch/search/tree::kindergarten" TargetMode="External"/><Relationship Id="rId45" Type="http://schemas.openxmlformats.org/officeDocument/2006/relationships/hyperlink" Target="https://www.embase.com/#emtreeSearch/search/tree::psychological%20aspect" TargetMode="External"/><Relationship Id="rId5" Type="http://schemas.openxmlformats.org/officeDocument/2006/relationships/hyperlink" Target="https://www.embase.com/#emtreeSearch/search/tree::exercise" TargetMode="External"/><Relationship Id="rId15" Type="http://schemas.openxmlformats.org/officeDocument/2006/relationships/hyperlink" Target="https://www.embase.com/#emtreeSearch/search/tree::school" TargetMode="External"/><Relationship Id="rId23" Type="http://schemas.openxmlformats.org/officeDocument/2006/relationships/hyperlink" Target="https://www.embase.com/#emtreeSearch/search/tree::Child%20Behavior%20Checklist" TargetMode="External"/><Relationship Id="rId28" Type="http://schemas.openxmlformats.org/officeDocument/2006/relationships/hyperlink" Target="https://www.embase.com/#emtreeSearch/search/tree::DSM-IV-TR" TargetMode="External"/><Relationship Id="rId36" Type="http://schemas.openxmlformats.org/officeDocument/2006/relationships/hyperlink" Target="https://www.embase.com/#emtreeSearch/search/tree::Schedule%20for%20Affective%20Disorders%20and%20Schizophrenia" TargetMode="External"/><Relationship Id="rId10" Type="http://schemas.openxmlformats.org/officeDocument/2006/relationships/hyperlink" Target="https://www.embase.com/#emtreeSearch/search/tree::male" TargetMode="External"/><Relationship Id="rId19" Type="http://schemas.openxmlformats.org/officeDocument/2006/relationships/hyperlink" Target="https://www.embase.com/#emtreeSearch/search/tree::arithmetic" TargetMode="External"/><Relationship Id="rId31" Type="http://schemas.openxmlformats.org/officeDocument/2006/relationships/hyperlink" Target="https://www.embase.com/#emtreeSearch/search/tree::neurophysiology" TargetMode="External"/><Relationship Id="rId44" Type="http://schemas.openxmlformats.org/officeDocument/2006/relationships/hyperlink" Target="https://www.embase.com/#emtreeSearch/search/tree::fitness" TargetMode="External"/><Relationship Id="rId4" Type="http://schemas.openxmlformats.org/officeDocument/2006/relationships/hyperlink" Target="https://www.embase.com/#emtreeSearch/search/tree::controlled%20study" TargetMode="External"/><Relationship Id="rId9" Type="http://schemas.openxmlformats.org/officeDocument/2006/relationships/hyperlink" Target="https://www.embase.com/#emtreeSearch/search/tree::kinesiotherapy" TargetMode="External"/><Relationship Id="rId14" Type="http://schemas.openxmlformats.org/officeDocument/2006/relationships/hyperlink" Target="https://www.embase.com/#emtreeSearch/search/tree::randomized%20controlled%20trial" TargetMode="External"/><Relationship Id="rId22" Type="http://schemas.openxmlformats.org/officeDocument/2006/relationships/hyperlink" Target="https://www.embase.com/#emtreeSearch/search/tree::child%20behavior" TargetMode="External"/><Relationship Id="rId27" Type="http://schemas.openxmlformats.org/officeDocument/2006/relationships/hyperlink" Target="https://www.embase.com/#emtreeSearch/search/tree::comprehension" TargetMode="External"/><Relationship Id="rId30" Type="http://schemas.openxmlformats.org/officeDocument/2006/relationships/hyperlink" Target="https://www.embase.com/#emtreeSearch/search/tree::exercise%20test" TargetMode="External"/><Relationship Id="rId35" Type="http://schemas.openxmlformats.org/officeDocument/2006/relationships/hyperlink" Target="https://www.embase.com/#emtreeSearch/search/tree::reading" TargetMode="External"/><Relationship Id="rId43" Type="http://schemas.openxmlformats.org/officeDocument/2006/relationships/hyperlink" Target="https://www.embase.com/#emtreeSearch/search/tree::play%20therapy" TargetMode="External"/><Relationship Id="rId8" Type="http://schemas.openxmlformats.org/officeDocument/2006/relationships/hyperlink" Target="https://www.embase.com/#emtreeSearch/search/tree::human" TargetMode="External"/><Relationship Id="rId3" Type="http://schemas.openxmlformats.org/officeDocument/2006/relationships/hyperlink" Target="https://www.embase.com/#emtreeSearch/search/tree::child" TargetMode="External"/><Relationship Id="rId12" Type="http://schemas.openxmlformats.org/officeDocument/2006/relationships/hyperlink" Target="https://www.embase.com/#emtreeSearch/search/tree::preschool%20child" TargetMode="External"/><Relationship Id="rId17" Type="http://schemas.openxmlformats.org/officeDocument/2006/relationships/hyperlink" Target="https://www.embase.com/#emtreeSearch/search/tree::accuracy" TargetMode="External"/><Relationship Id="rId25" Type="http://schemas.openxmlformats.org/officeDocument/2006/relationships/hyperlink" Target="https://www.embase.com/#emtreeSearch/search/tree::cognition" TargetMode="External"/><Relationship Id="rId33" Type="http://schemas.openxmlformats.org/officeDocument/2006/relationships/hyperlink" Target="https://www.embase.com/#emtreeSearch/search/tree::priority%20journal" TargetMode="External"/><Relationship Id="rId38" Type="http://schemas.openxmlformats.org/officeDocument/2006/relationships/hyperlink" Target="https://www.embase.com/#emtreeSearch/search/tree::semi%20structured%20interview" TargetMode="External"/><Relationship Id="rId20" Type="http://schemas.openxmlformats.org/officeDocument/2006/relationships/hyperlink" Target="https://www.embase.com/#emtreeSearch/search/tree::article" TargetMode="External"/><Relationship Id="rId41" Type="http://schemas.openxmlformats.org/officeDocument/2006/relationships/hyperlink" Target="https://www.embase.com/#emtreeSearch/search/tree::methodology"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3" Type="http://schemas.openxmlformats.org/officeDocument/2006/relationships/hyperlink" Target="https://www.embase.com/#emtreeSearch/search/tree::procedures" TargetMode="External"/><Relationship Id="rId18" Type="http://schemas.openxmlformats.org/officeDocument/2006/relationships/hyperlink" Target="https://www.embase.com/#emtreeSearch/search/tree::accuracy" TargetMode="External"/><Relationship Id="rId26" Type="http://schemas.openxmlformats.org/officeDocument/2006/relationships/hyperlink" Target="https://www.embase.com/#emtreeSearch/search/tree::cognition" TargetMode="External"/><Relationship Id="rId39" Type="http://schemas.openxmlformats.org/officeDocument/2006/relationships/hyperlink" Target="https://www.embase.com/#emtreeSearch/search/tree::methodology" TargetMode="External"/><Relationship Id="rId21" Type="http://schemas.openxmlformats.org/officeDocument/2006/relationships/hyperlink" Target="https://www.embase.com/#emtreeSearch/search/tree::article" TargetMode="External"/><Relationship Id="rId34" Type="http://schemas.openxmlformats.org/officeDocument/2006/relationships/hyperlink" Target="https://www.embase.com/#emtreeSearch/search/tree::priority%20journal" TargetMode="External"/><Relationship Id="rId42" Type="http://schemas.openxmlformats.org/officeDocument/2006/relationships/hyperlink" Target="https://www.embase.com/#emtreeSearch/search/tree::fitness" TargetMode="External"/><Relationship Id="rId7" Type="http://schemas.openxmlformats.org/officeDocument/2006/relationships/hyperlink" Target="https://www.embase.com/#emtreeSearch/search/tree::follow%20up" TargetMode="External"/><Relationship Id="rId2" Type="http://schemas.openxmlformats.org/officeDocument/2006/relationships/image" Target="../media/image9.png"/><Relationship Id="rId16" Type="http://schemas.openxmlformats.org/officeDocument/2006/relationships/hyperlink" Target="https://www.embase.com/#emtreeSearch/search/tree::treatment%20outcome" TargetMode="External"/><Relationship Id="rId29" Type="http://schemas.openxmlformats.org/officeDocument/2006/relationships/hyperlink" Target="https://www.embase.com/#emtreeSearch/search/tree::DSM-IV-TR" TargetMode="External"/><Relationship Id="rId1" Type="http://schemas.openxmlformats.org/officeDocument/2006/relationships/hyperlink" Target="https://www.embase.com/#emtreeSearch/search/tree::attention%20deficit%20disorder" TargetMode="External"/><Relationship Id="rId6" Type="http://schemas.openxmlformats.org/officeDocument/2006/relationships/hyperlink" Target="https://www.embase.com/#emtreeSearch/search/tree::female" TargetMode="External"/><Relationship Id="rId11" Type="http://schemas.openxmlformats.org/officeDocument/2006/relationships/hyperlink" Target="https://www.embase.com/#emtreeSearch/search/tree::physiology" TargetMode="External"/><Relationship Id="rId24" Type="http://schemas.openxmlformats.org/officeDocument/2006/relationships/hyperlink" Target="https://www.embase.com/#emtreeSearch/search/tree::Child%20Behavior%20Checklist" TargetMode="External"/><Relationship Id="rId32" Type="http://schemas.openxmlformats.org/officeDocument/2006/relationships/hyperlink" Target="https://www.embase.com/#emtreeSearch/search/tree::neurophysiology" TargetMode="External"/><Relationship Id="rId37" Type="http://schemas.openxmlformats.org/officeDocument/2006/relationships/hyperlink" Target="https://www.embase.com/#emtreeSearch/search/tree::environmental%20enrichment" TargetMode="External"/><Relationship Id="rId40" Type="http://schemas.openxmlformats.org/officeDocument/2006/relationships/hyperlink" Target="https://www.embase.com/#emtreeSearch/search/tree::motor%20performance" TargetMode="External"/><Relationship Id="rId45" Type="http://schemas.openxmlformats.org/officeDocument/2006/relationships/hyperlink" Target="https://www.embase.com/#emtreeSearch/search/tree::school%20child" TargetMode="External"/><Relationship Id="rId5" Type="http://schemas.openxmlformats.org/officeDocument/2006/relationships/hyperlink" Target="https://www.embase.com/#emtreeSearch/search/tree::exercise" TargetMode="External"/><Relationship Id="rId15" Type="http://schemas.openxmlformats.org/officeDocument/2006/relationships/hyperlink" Target="https://www.embase.com/#emtreeSearch/search/tree::school" TargetMode="External"/><Relationship Id="rId23" Type="http://schemas.openxmlformats.org/officeDocument/2006/relationships/hyperlink" Target="https://www.embase.com/#emtreeSearch/search/tree::child%20behavior" TargetMode="External"/><Relationship Id="rId28" Type="http://schemas.openxmlformats.org/officeDocument/2006/relationships/hyperlink" Target="https://www.embase.com/#emtreeSearch/search/tree::comprehension" TargetMode="External"/><Relationship Id="rId36" Type="http://schemas.openxmlformats.org/officeDocument/2006/relationships/hyperlink" Target="https://www.embase.com/#emtreeSearch/search/tree::reading" TargetMode="External"/><Relationship Id="rId10" Type="http://schemas.openxmlformats.org/officeDocument/2006/relationships/hyperlink" Target="https://www.embase.com/#emtreeSearch/search/tree::male" TargetMode="External"/><Relationship Id="rId19" Type="http://schemas.openxmlformats.org/officeDocument/2006/relationships/hyperlink" Target="https://www.embase.com/#emtreeSearch/search/tree::aerobic%20exercise" TargetMode="External"/><Relationship Id="rId31" Type="http://schemas.openxmlformats.org/officeDocument/2006/relationships/hyperlink" Target="https://www.embase.com/#emtreeSearch/search/tree::exercise%20test" TargetMode="External"/><Relationship Id="rId44" Type="http://schemas.openxmlformats.org/officeDocument/2006/relationships/hyperlink" Target="https://www.embase.com/#emtreeSearch/search/tree::Schedule%20for%20Affective%20Disorders%20and%20Schizophrenia" TargetMode="External"/><Relationship Id="rId4" Type="http://schemas.openxmlformats.org/officeDocument/2006/relationships/hyperlink" Target="https://www.embase.com/#emtreeSearch/search/tree::controlled%20study" TargetMode="External"/><Relationship Id="rId9" Type="http://schemas.openxmlformats.org/officeDocument/2006/relationships/hyperlink" Target="https://www.embase.com/#emtreeSearch/search/tree::kinesiotherapy" TargetMode="External"/><Relationship Id="rId14" Type="http://schemas.openxmlformats.org/officeDocument/2006/relationships/hyperlink" Target="https://www.embase.com/#emtreeSearch/search/tree::randomized%20controlled%20trial" TargetMode="External"/><Relationship Id="rId22" Type="http://schemas.openxmlformats.org/officeDocument/2006/relationships/hyperlink" Target="https://www.embase.com/#emtreeSearch/search/tree::attention" TargetMode="External"/><Relationship Id="rId27" Type="http://schemas.openxmlformats.org/officeDocument/2006/relationships/hyperlink" Target="https://www.embase.com/#emtreeSearch/search/tree::comparative%20effectiveness" TargetMode="External"/><Relationship Id="rId30" Type="http://schemas.openxmlformats.org/officeDocument/2006/relationships/hyperlink" Target="https://www.embase.com/#emtreeSearch/search/tree::executive%20function" TargetMode="External"/><Relationship Id="rId35" Type="http://schemas.openxmlformats.org/officeDocument/2006/relationships/hyperlink" Target="https://www.embase.com/#emtreeSearch/search/tree::rating%20scale" TargetMode="External"/><Relationship Id="rId43" Type="http://schemas.openxmlformats.org/officeDocument/2006/relationships/hyperlink" Target="https://www.embase.com/#emtreeSearch/search/tree::psychological%20aspect" TargetMode="External"/><Relationship Id="rId8" Type="http://schemas.openxmlformats.org/officeDocument/2006/relationships/hyperlink" Target="https://www.embase.com/#emtreeSearch/search/tree::human" TargetMode="External"/><Relationship Id="rId3" Type="http://schemas.openxmlformats.org/officeDocument/2006/relationships/hyperlink" Target="https://www.embase.com/#emtreeSearch/search/tree::child" TargetMode="External"/><Relationship Id="rId12" Type="http://schemas.openxmlformats.org/officeDocument/2006/relationships/hyperlink" Target="https://www.embase.com/#emtreeSearch/search/tree::preschool%20child" TargetMode="External"/><Relationship Id="rId17" Type="http://schemas.openxmlformats.org/officeDocument/2006/relationships/hyperlink" Target="https://www.embase.com/#emtreeSearch/search/tree::academic%20achievement" TargetMode="External"/><Relationship Id="rId25" Type="http://schemas.openxmlformats.org/officeDocument/2006/relationships/hyperlink" Target="https://www.embase.com/#emtreeSearch/search/tree::clinical%20article" TargetMode="External"/><Relationship Id="rId33" Type="http://schemas.openxmlformats.org/officeDocument/2006/relationships/hyperlink" Target="https://www.embase.com/#emtreeSearch/search/tree::physical%20activity" TargetMode="External"/><Relationship Id="rId38" Type="http://schemas.openxmlformats.org/officeDocument/2006/relationships/hyperlink" Target="https://www.embase.com/#emtreeSearch/search/tree::kindergarten" TargetMode="External"/><Relationship Id="rId46" Type="http://schemas.openxmlformats.org/officeDocument/2006/relationships/hyperlink" Target="https://www.embase.com/#emtreeSearch/search/tree::semi%20structured%20interview" TargetMode="External"/><Relationship Id="rId20" Type="http://schemas.openxmlformats.org/officeDocument/2006/relationships/hyperlink" Target="https://www.embase.com/#emtreeSearch/search/tree::arithmetic" TargetMode="External"/><Relationship Id="rId41" Type="http://schemas.openxmlformats.org/officeDocument/2006/relationships/hyperlink" Target="https://www.embase.com/#emtreeSearch/search/tree::play%20therapy" TargetMode="External"/></Relationships>
</file>

<file path=xl/drawings/drawing1.xml><?xml version="1.0" encoding="utf-8"?>
<xdr:wsDr xmlns:xdr="http://schemas.openxmlformats.org/drawingml/2006/spreadsheetDrawing" xmlns:a="http://schemas.openxmlformats.org/drawingml/2006/main">
  <xdr:twoCellAnchor>
    <xdr:from>
      <xdr:col>6</xdr:col>
      <xdr:colOff>349250</xdr:colOff>
      <xdr:row>6</xdr:row>
      <xdr:rowOff>15875</xdr:rowOff>
    </xdr:from>
    <xdr:to>
      <xdr:col>6</xdr:col>
      <xdr:colOff>349250</xdr:colOff>
      <xdr:row>9</xdr:row>
      <xdr:rowOff>142875</xdr:rowOff>
    </xdr:to>
    <xdr:cxnSp macro="">
      <xdr:nvCxnSpPr>
        <xdr:cNvPr id="28" name="Straight Arrow Connector 27">
          <a:extLst>
            <a:ext uri="{FF2B5EF4-FFF2-40B4-BE49-F238E27FC236}">
              <a16:creationId xmlns:a16="http://schemas.microsoft.com/office/drawing/2014/main" id="{B4B03A5D-658E-5CB9-3A55-90BDB43F483B}"/>
            </a:ext>
          </a:extLst>
        </xdr:cNvPr>
        <xdr:cNvCxnSpPr/>
      </xdr:nvCxnSpPr>
      <xdr:spPr>
        <a:xfrm>
          <a:off x="4619625" y="3508375"/>
          <a:ext cx="0" cy="730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1809750</xdr:colOff>
      <xdr:row>6</xdr:row>
      <xdr:rowOff>0</xdr:rowOff>
    </xdr:from>
    <xdr:to>
      <xdr:col>4</xdr:col>
      <xdr:colOff>1809750</xdr:colOff>
      <xdr:row>9</xdr:row>
      <xdr:rowOff>111125</xdr:rowOff>
    </xdr:to>
    <xdr:cxnSp macro="">
      <xdr:nvCxnSpPr>
        <xdr:cNvPr id="32" name="Straight Arrow Connector 31">
          <a:extLst>
            <a:ext uri="{FF2B5EF4-FFF2-40B4-BE49-F238E27FC236}">
              <a16:creationId xmlns:a16="http://schemas.microsoft.com/office/drawing/2014/main" id="{0765E79C-B0E6-9EDD-0241-690DEF515F7D}"/>
            </a:ext>
          </a:extLst>
        </xdr:cNvPr>
        <xdr:cNvCxnSpPr/>
      </xdr:nvCxnSpPr>
      <xdr:spPr>
        <a:xfrm>
          <a:off x="3079750" y="3492500"/>
          <a:ext cx="0" cy="714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1809750</xdr:colOff>
      <xdr:row>12</xdr:row>
      <xdr:rowOff>0</xdr:rowOff>
    </xdr:from>
    <xdr:to>
      <xdr:col>4</xdr:col>
      <xdr:colOff>1809750</xdr:colOff>
      <xdr:row>12</xdr:row>
      <xdr:rowOff>666750</xdr:rowOff>
    </xdr:to>
    <xdr:cxnSp macro="">
      <xdr:nvCxnSpPr>
        <xdr:cNvPr id="34" name="Straight Arrow Connector 33">
          <a:extLst>
            <a:ext uri="{FF2B5EF4-FFF2-40B4-BE49-F238E27FC236}">
              <a16:creationId xmlns:a16="http://schemas.microsoft.com/office/drawing/2014/main" id="{62E4D34C-14BA-8DFD-1E5B-531E73E82A5F}"/>
            </a:ext>
          </a:extLst>
        </xdr:cNvPr>
        <xdr:cNvCxnSpPr/>
      </xdr:nvCxnSpPr>
      <xdr:spPr>
        <a:xfrm>
          <a:off x="3079750" y="5889625"/>
          <a:ext cx="0" cy="666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1698625</xdr:colOff>
      <xdr:row>14</xdr:row>
      <xdr:rowOff>15875</xdr:rowOff>
    </xdr:from>
    <xdr:to>
      <xdr:col>4</xdr:col>
      <xdr:colOff>1698625</xdr:colOff>
      <xdr:row>17</xdr:row>
      <xdr:rowOff>0</xdr:rowOff>
    </xdr:to>
    <xdr:cxnSp macro="">
      <xdr:nvCxnSpPr>
        <xdr:cNvPr id="36" name="Straight Arrow Connector 35">
          <a:extLst>
            <a:ext uri="{FF2B5EF4-FFF2-40B4-BE49-F238E27FC236}">
              <a16:creationId xmlns:a16="http://schemas.microsoft.com/office/drawing/2014/main" id="{EF5DBADF-102D-C97F-EC23-EE0643175836}"/>
            </a:ext>
          </a:extLst>
        </xdr:cNvPr>
        <xdr:cNvCxnSpPr/>
      </xdr:nvCxnSpPr>
      <xdr:spPr>
        <a:xfrm>
          <a:off x="2968625" y="8413750"/>
          <a:ext cx="0" cy="508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1682750</xdr:colOff>
      <xdr:row>22</xdr:row>
      <xdr:rowOff>0</xdr:rowOff>
    </xdr:from>
    <xdr:to>
      <xdr:col>4</xdr:col>
      <xdr:colOff>1682750</xdr:colOff>
      <xdr:row>23</xdr:row>
      <xdr:rowOff>412750</xdr:rowOff>
    </xdr:to>
    <xdr:cxnSp macro="">
      <xdr:nvCxnSpPr>
        <xdr:cNvPr id="41" name="Straight Arrow Connector 40">
          <a:extLst>
            <a:ext uri="{FF2B5EF4-FFF2-40B4-BE49-F238E27FC236}">
              <a16:creationId xmlns:a16="http://schemas.microsoft.com/office/drawing/2014/main" id="{4610DAE7-FE06-F2B8-7138-2996E017AA6F}"/>
            </a:ext>
          </a:extLst>
        </xdr:cNvPr>
        <xdr:cNvCxnSpPr/>
      </xdr:nvCxnSpPr>
      <xdr:spPr>
        <a:xfrm>
          <a:off x="2952750" y="9699625"/>
          <a:ext cx="0" cy="587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666750</xdr:colOff>
      <xdr:row>12</xdr:row>
      <xdr:rowOff>523875</xdr:rowOff>
    </xdr:from>
    <xdr:to>
      <xdr:col>7</xdr:col>
      <xdr:colOff>1524000</xdr:colOff>
      <xdr:row>13</xdr:row>
      <xdr:rowOff>682625</xdr:rowOff>
    </xdr:to>
    <xdr:cxnSp macro="">
      <xdr:nvCxnSpPr>
        <xdr:cNvPr id="43" name="Straight Arrow Connector 42">
          <a:extLst>
            <a:ext uri="{FF2B5EF4-FFF2-40B4-BE49-F238E27FC236}">
              <a16:creationId xmlns:a16="http://schemas.microsoft.com/office/drawing/2014/main" id="{F4A4EB08-2CCB-6551-10A1-DF402FA67AF9}"/>
            </a:ext>
          </a:extLst>
        </xdr:cNvPr>
        <xdr:cNvCxnSpPr/>
      </xdr:nvCxnSpPr>
      <xdr:spPr>
        <a:xfrm flipV="1">
          <a:off x="4937125" y="6413500"/>
          <a:ext cx="1539875" cy="809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666750</xdr:colOff>
      <xdr:row>21</xdr:row>
      <xdr:rowOff>460375</xdr:rowOff>
    </xdr:from>
    <xdr:to>
      <xdr:col>7</xdr:col>
      <xdr:colOff>1635125</xdr:colOff>
      <xdr:row>21</xdr:row>
      <xdr:rowOff>904875</xdr:rowOff>
    </xdr:to>
    <xdr:cxnSp macro="">
      <xdr:nvCxnSpPr>
        <xdr:cNvPr id="45" name="Straight Arrow Connector 44">
          <a:extLst>
            <a:ext uri="{FF2B5EF4-FFF2-40B4-BE49-F238E27FC236}">
              <a16:creationId xmlns:a16="http://schemas.microsoft.com/office/drawing/2014/main" id="{64D81975-34DF-C6FB-7A5A-DD01B38EB553}"/>
            </a:ext>
          </a:extLst>
        </xdr:cNvPr>
        <xdr:cNvCxnSpPr/>
      </xdr:nvCxnSpPr>
      <xdr:spPr>
        <a:xfrm>
          <a:off x="4937125" y="9144000"/>
          <a:ext cx="1651000" cy="444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6</xdr:row>
      <xdr:rowOff>0</xdr:rowOff>
    </xdr:from>
    <xdr:to>
      <xdr:col>8</xdr:col>
      <xdr:colOff>139700</xdr:colOff>
      <xdr:row>6</xdr:row>
      <xdr:rowOff>139700</xdr:rowOff>
    </xdr:to>
    <xdr:pic>
      <xdr:nvPicPr>
        <xdr:cNvPr id="2" name="Picture 1" descr="ee term in Emtree thesaurus">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 name="Picture 2" descr="ee term in Emtree thesaurus">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 name="Picture 3" descr="ee term in Emtree thesaurus">
          <a:hlinkClick xmlns:r="http://schemas.openxmlformats.org/officeDocument/2006/relationships" r:id="rId4"/>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 name="Picture 4" descr="ee term in Emtree thesaurus">
          <a:hlinkClick xmlns:r="http://schemas.openxmlformats.org/officeDocument/2006/relationships" r:id="rId5"/>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 name="Picture 5" descr="ee term in Emtree thesaurus">
          <a:hlinkClick xmlns:r="http://schemas.openxmlformats.org/officeDocument/2006/relationships" r:id="rId6"/>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7" name="Picture 6" descr="ee term in Emtree thesaurus">
          <a:hlinkClick xmlns:r="http://schemas.openxmlformats.org/officeDocument/2006/relationships" r:id="rId7"/>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8" name="Picture 7" descr="ee term in Emtree thesaurus">
          <a:hlinkClick xmlns:r="http://schemas.openxmlformats.org/officeDocument/2006/relationships" r:id="rId8"/>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9" name="Picture 8" descr="ee term in Emtree thesaurus">
          <a:hlinkClick xmlns:r="http://schemas.openxmlformats.org/officeDocument/2006/relationships" r:id="rId9"/>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0" name="Picture 9" descr="ee term in Emtree thesaurus">
          <a:hlinkClick xmlns:r="http://schemas.openxmlformats.org/officeDocument/2006/relationships" r:id="rId10"/>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1" name="Picture 10" descr="ee term in Emtree thesaurus">
          <a:hlinkClick xmlns:r="http://schemas.openxmlformats.org/officeDocument/2006/relationships" r:id="rId11"/>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2" name="Picture 11" descr="ee term in Emtree thesaurus">
          <a:hlinkClick xmlns:r="http://schemas.openxmlformats.org/officeDocument/2006/relationships" r:id="rId12"/>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3" name="Picture 12" descr="ee term in Emtree thesaurus">
          <a:hlinkClick xmlns:r="http://schemas.openxmlformats.org/officeDocument/2006/relationships" r:id="rId13"/>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4" name="Picture 13" descr="ee term in Emtree thesaurus">
          <a:hlinkClick xmlns:r="http://schemas.openxmlformats.org/officeDocument/2006/relationships" r:id="rId14"/>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5" name="Picture 14" descr="ee term in Emtree thesaurus">
          <a:hlinkClick xmlns:r="http://schemas.openxmlformats.org/officeDocument/2006/relationships" r:id="rId15"/>
          <a:extLst>
            <a:ext uri="{FF2B5EF4-FFF2-40B4-BE49-F238E27FC236}">
              <a16:creationId xmlns:a16="http://schemas.microsoft.com/office/drawing/2014/main" id="{00000000-0008-0000-06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6" name="Picture 15" descr="ee term in Emtree thesaurus">
          <a:hlinkClick xmlns:r="http://schemas.openxmlformats.org/officeDocument/2006/relationships" r:id="rId1"/>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7" name="Picture 16" descr="ee term in Emtree thesaurus">
          <a:hlinkClick xmlns:r="http://schemas.openxmlformats.org/officeDocument/2006/relationships" r:id="rId16"/>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8" name="Picture 17" descr="ee term in Emtree thesaurus">
          <a:hlinkClick xmlns:r="http://schemas.openxmlformats.org/officeDocument/2006/relationships" r:id="rId17"/>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19" name="Picture 18" descr="ee term in Emtree thesaurus">
          <a:hlinkClick xmlns:r="http://schemas.openxmlformats.org/officeDocument/2006/relationships" r:id="rId18"/>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0" name="Picture 19" descr="ee term in Emtree thesaurus">
          <a:hlinkClick xmlns:r="http://schemas.openxmlformats.org/officeDocument/2006/relationships" r:id="rId19"/>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1" name="Picture 20" descr="ee term in Emtree thesaurus">
          <a:hlinkClick xmlns:r="http://schemas.openxmlformats.org/officeDocument/2006/relationships" r:id="rId20"/>
          <a:extLst>
            <a:ext uri="{FF2B5EF4-FFF2-40B4-BE49-F238E27FC236}">
              <a16:creationId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2" name="Picture 21" descr="ee term in Emtree thesaurus">
          <a:hlinkClick xmlns:r="http://schemas.openxmlformats.org/officeDocument/2006/relationships" r:id="rId21"/>
          <a:extLst>
            <a:ext uri="{FF2B5EF4-FFF2-40B4-BE49-F238E27FC236}">
              <a16:creationId xmlns:a16="http://schemas.microsoft.com/office/drawing/2014/main" id="{00000000-0008-0000-06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3" name="Picture 22" descr="ee term in Emtree thesaurus">
          <a:hlinkClick xmlns:r="http://schemas.openxmlformats.org/officeDocument/2006/relationships" r:id="rId3"/>
          <a:extLst>
            <a:ext uri="{FF2B5EF4-FFF2-40B4-BE49-F238E27FC236}">
              <a16:creationId xmlns:a16="http://schemas.microsoft.com/office/drawing/2014/main" id="{00000000-0008-0000-06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4" name="Picture 23" descr="ee term in Emtree thesaurus">
          <a:hlinkClick xmlns:r="http://schemas.openxmlformats.org/officeDocument/2006/relationships" r:id="rId22"/>
          <a:extLst>
            <a:ext uri="{FF2B5EF4-FFF2-40B4-BE49-F238E27FC236}">
              <a16:creationId xmlns:a16="http://schemas.microsoft.com/office/drawing/2014/main" id="{00000000-0008-0000-06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5" name="Picture 24" descr="ee term in Emtree thesaurus">
          <a:hlinkClick xmlns:r="http://schemas.openxmlformats.org/officeDocument/2006/relationships" r:id="rId23"/>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6" name="Picture 25" descr="ee term in Emtree thesaurus">
          <a:hlinkClick xmlns:r="http://schemas.openxmlformats.org/officeDocument/2006/relationships" r:id="rId24"/>
          <a:extLst>
            <a:ext uri="{FF2B5EF4-FFF2-40B4-BE49-F238E27FC236}">
              <a16:creationId xmlns:a16="http://schemas.microsoft.com/office/drawing/2014/main" id="{00000000-0008-0000-06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7" name="Picture 26" descr="ee term in Emtree thesaurus">
          <a:hlinkClick xmlns:r="http://schemas.openxmlformats.org/officeDocument/2006/relationships" r:id="rId25"/>
          <a:extLst>
            <a:ext uri="{FF2B5EF4-FFF2-40B4-BE49-F238E27FC236}">
              <a16:creationId xmlns:a16="http://schemas.microsoft.com/office/drawing/2014/main" id="{00000000-0008-0000-06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8" name="Picture 27" descr="ee term in Emtree thesaurus">
          <a:hlinkClick xmlns:r="http://schemas.openxmlformats.org/officeDocument/2006/relationships" r:id="rId26"/>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29" name="Picture 28" descr="ee term in Emtree thesaurus">
          <a:hlinkClick xmlns:r="http://schemas.openxmlformats.org/officeDocument/2006/relationships" r:id="rId27"/>
          <a:extLst>
            <a:ext uri="{FF2B5EF4-FFF2-40B4-BE49-F238E27FC236}">
              <a16:creationId xmlns:a16="http://schemas.microsoft.com/office/drawing/2014/main" id="{00000000-0008-0000-06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0" name="Picture 29" descr="ee term in Emtree thesaurus">
          <a:hlinkClick xmlns:r="http://schemas.openxmlformats.org/officeDocument/2006/relationships" r:id="rId4"/>
          <a:extLst>
            <a:ext uri="{FF2B5EF4-FFF2-40B4-BE49-F238E27FC236}">
              <a16:creationId xmlns:a16="http://schemas.microsoft.com/office/drawing/2014/main" id="{00000000-0008-0000-06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1" name="Picture 30" descr="ee term in Emtree thesaurus">
          <a:hlinkClick xmlns:r="http://schemas.openxmlformats.org/officeDocument/2006/relationships" r:id="rId28"/>
          <a:extLst>
            <a:ext uri="{FF2B5EF4-FFF2-40B4-BE49-F238E27FC236}">
              <a16:creationId xmlns:a16="http://schemas.microsoft.com/office/drawing/2014/main" id="{00000000-0008-0000-06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2" name="Picture 31" descr="ee term in Emtree thesaurus">
          <a:hlinkClick xmlns:r="http://schemas.openxmlformats.org/officeDocument/2006/relationships" r:id="rId29"/>
          <a:extLst>
            <a:ext uri="{FF2B5EF4-FFF2-40B4-BE49-F238E27FC236}">
              <a16:creationId xmlns:a16="http://schemas.microsoft.com/office/drawing/2014/main" id="{00000000-0008-0000-06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3" name="Picture 32" descr="ee term in Emtree thesaurus">
          <a:hlinkClick xmlns:r="http://schemas.openxmlformats.org/officeDocument/2006/relationships" r:id="rId30"/>
          <a:extLst>
            <a:ext uri="{FF2B5EF4-FFF2-40B4-BE49-F238E27FC236}">
              <a16:creationId xmlns:a16="http://schemas.microsoft.com/office/drawing/2014/main" id="{00000000-0008-0000-0600-00002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4" name="Picture 33" descr="ee term in Emtree thesaurus">
          <a:hlinkClick xmlns:r="http://schemas.openxmlformats.org/officeDocument/2006/relationships" r:id="rId6"/>
          <a:extLst>
            <a:ext uri="{FF2B5EF4-FFF2-40B4-BE49-F238E27FC236}">
              <a16:creationId xmlns:a16="http://schemas.microsoft.com/office/drawing/2014/main" id="{00000000-0008-0000-06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5" name="Picture 34" descr="ee term in Emtree thesaurus">
          <a:hlinkClick xmlns:r="http://schemas.openxmlformats.org/officeDocument/2006/relationships" r:id="rId8"/>
          <a:extLst>
            <a:ext uri="{FF2B5EF4-FFF2-40B4-BE49-F238E27FC236}">
              <a16:creationId xmlns:a16="http://schemas.microsoft.com/office/drawing/2014/main" id="{00000000-0008-0000-06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6" name="Picture 35" descr="ee term in Emtree thesaurus">
          <a:hlinkClick xmlns:r="http://schemas.openxmlformats.org/officeDocument/2006/relationships" r:id="rId10"/>
          <a:extLst>
            <a:ext uri="{FF2B5EF4-FFF2-40B4-BE49-F238E27FC236}">
              <a16:creationId xmlns:a16="http://schemas.microsoft.com/office/drawing/2014/main" id="{00000000-0008-0000-0600-00002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7" name="Picture 36" descr="ee term in Emtree thesaurus">
          <a:hlinkClick xmlns:r="http://schemas.openxmlformats.org/officeDocument/2006/relationships" r:id="rId31"/>
          <a:extLst>
            <a:ext uri="{FF2B5EF4-FFF2-40B4-BE49-F238E27FC236}">
              <a16:creationId xmlns:a16="http://schemas.microsoft.com/office/drawing/2014/main" id="{00000000-0008-0000-06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8" name="Picture 37" descr="ee term in Emtree thesaurus">
          <a:hlinkClick xmlns:r="http://schemas.openxmlformats.org/officeDocument/2006/relationships" r:id="rId32"/>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39" name="Picture 38" descr="ee term in Emtree thesaurus">
          <a:hlinkClick xmlns:r="http://schemas.openxmlformats.org/officeDocument/2006/relationships" r:id="rId33"/>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0" name="Picture 39" descr="ee term in Emtree thesaurus">
          <a:hlinkClick xmlns:r="http://schemas.openxmlformats.org/officeDocument/2006/relationships" r:id="rId34"/>
          <a:extLst>
            <a:ext uri="{FF2B5EF4-FFF2-40B4-BE49-F238E27FC236}">
              <a16:creationId xmlns:a16="http://schemas.microsoft.com/office/drawing/2014/main" id="{00000000-0008-0000-0600-00002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1" name="Picture 40" descr="ee term in Emtree thesaurus">
          <a:hlinkClick xmlns:r="http://schemas.openxmlformats.org/officeDocument/2006/relationships" r:id="rId35"/>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2" name="Picture 41" descr="ee term in Emtree thesaurus">
          <a:hlinkClick xmlns:r="http://schemas.openxmlformats.org/officeDocument/2006/relationships" r:id="rId36"/>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3" name="Picture 42" descr="ee term in Emtree thesaurus">
          <a:hlinkClick xmlns:r="http://schemas.openxmlformats.org/officeDocument/2006/relationships" r:id="rId37"/>
          <a:extLst>
            <a:ext uri="{FF2B5EF4-FFF2-40B4-BE49-F238E27FC236}">
              <a16:creationId xmlns:a16="http://schemas.microsoft.com/office/drawing/2014/main" id="{00000000-0008-0000-06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4" name="Picture 43" descr="ee term in Emtree thesaurus">
          <a:hlinkClick xmlns:r="http://schemas.openxmlformats.org/officeDocument/2006/relationships" r:id="rId38"/>
          <a:extLst>
            <a:ext uri="{FF2B5EF4-FFF2-40B4-BE49-F238E27FC236}">
              <a16:creationId xmlns:a16="http://schemas.microsoft.com/office/drawing/2014/main" id="{00000000-0008-0000-06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5" name="Picture 44" descr="ee term in Emtree thesaurus">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6" name="Picture 45" descr="ee term in Emtree thesaurus">
          <a:hlinkClick xmlns:r="http://schemas.openxmlformats.org/officeDocument/2006/relationships" r:id="rId20"/>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7" name="Picture 46" descr="ee term in Emtree thesaurus">
          <a:hlinkClick xmlns:r="http://schemas.openxmlformats.org/officeDocument/2006/relationships" r:id="rId21"/>
          <a:extLst>
            <a:ext uri="{FF2B5EF4-FFF2-40B4-BE49-F238E27FC236}">
              <a16:creationId xmlns:a16="http://schemas.microsoft.com/office/drawing/2014/main" id="{00000000-0008-0000-0600-00002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8" name="Picture 47" descr="ee term in Emtree thesaurus">
          <a:hlinkClick xmlns:r="http://schemas.openxmlformats.org/officeDocument/2006/relationships" r:id="rId39"/>
          <a:extLst>
            <a:ext uri="{FF2B5EF4-FFF2-40B4-BE49-F238E27FC236}">
              <a16:creationId xmlns:a16="http://schemas.microsoft.com/office/drawing/2014/main" id="{00000000-0008-0000-0600-00003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49" name="Picture 48" descr="ee term in Emtree thesaurus">
          <a:hlinkClick xmlns:r="http://schemas.openxmlformats.org/officeDocument/2006/relationships" r:id="rId29"/>
          <a:extLst>
            <a:ext uri="{FF2B5EF4-FFF2-40B4-BE49-F238E27FC236}">
              <a16:creationId xmlns:a16="http://schemas.microsoft.com/office/drawing/2014/main" id="{00000000-0008-0000-0600-00003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0" name="Picture 49" descr="ee term in Emtree thesaurus">
          <a:hlinkClick xmlns:r="http://schemas.openxmlformats.org/officeDocument/2006/relationships" r:id="rId8"/>
          <a:extLst>
            <a:ext uri="{FF2B5EF4-FFF2-40B4-BE49-F238E27FC236}">
              <a16:creationId xmlns:a16="http://schemas.microsoft.com/office/drawing/2014/main" id="{00000000-0008-0000-0600-00003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1" name="Picture 50" descr="ee term in Emtree thesaurus">
          <a:hlinkClick xmlns:r="http://schemas.openxmlformats.org/officeDocument/2006/relationships" r:id="rId40"/>
          <a:extLst>
            <a:ext uri="{FF2B5EF4-FFF2-40B4-BE49-F238E27FC236}">
              <a16:creationId xmlns:a16="http://schemas.microsoft.com/office/drawing/2014/main" id="{00000000-0008-0000-0600-00003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2" name="Picture 51" descr="ee term in Emtree thesaurus">
          <a:hlinkClick xmlns:r="http://schemas.openxmlformats.org/officeDocument/2006/relationships" r:id="rId41"/>
          <a:extLst>
            <a:ext uri="{FF2B5EF4-FFF2-40B4-BE49-F238E27FC236}">
              <a16:creationId xmlns:a16="http://schemas.microsoft.com/office/drawing/2014/main" id="{00000000-0008-0000-0600-00003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3" name="Picture 52" descr="ee term in Emtree thesaurus">
          <a:hlinkClick xmlns:r="http://schemas.openxmlformats.org/officeDocument/2006/relationships" r:id="rId42"/>
          <a:extLst>
            <a:ext uri="{FF2B5EF4-FFF2-40B4-BE49-F238E27FC236}">
              <a16:creationId xmlns:a16="http://schemas.microsoft.com/office/drawing/2014/main" id="{00000000-0008-0000-06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4" name="Picture 53" descr="ee term in Emtree thesaurus">
          <a:hlinkClick xmlns:r="http://schemas.openxmlformats.org/officeDocument/2006/relationships" r:id="rId43"/>
          <a:extLst>
            <a:ext uri="{FF2B5EF4-FFF2-40B4-BE49-F238E27FC236}">
              <a16:creationId xmlns:a16="http://schemas.microsoft.com/office/drawing/2014/main" id="{00000000-0008-0000-06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5" name="Picture 54" descr="ee term in Emtree thesaurus">
          <a:hlinkClick xmlns:r="http://schemas.openxmlformats.org/officeDocument/2006/relationships" r:id="rId12"/>
          <a:extLst>
            <a:ext uri="{FF2B5EF4-FFF2-40B4-BE49-F238E27FC236}">
              <a16:creationId xmlns:a16="http://schemas.microsoft.com/office/drawing/2014/main" id="{00000000-0008-0000-06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6" name="Picture 55" descr="ee term in Emtree thesaurus">
          <a:hlinkClick xmlns:r="http://schemas.openxmlformats.org/officeDocument/2006/relationships" r:id="rId1"/>
          <a:extLst>
            <a:ext uri="{FF2B5EF4-FFF2-40B4-BE49-F238E27FC236}">
              <a16:creationId xmlns:a16="http://schemas.microsoft.com/office/drawing/2014/main" id="{00000000-0008-0000-06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7" name="Picture 56" descr="ee term in Emtree thesaurus">
          <a:hlinkClick xmlns:r="http://schemas.openxmlformats.org/officeDocument/2006/relationships" r:id="rId20"/>
          <a:extLst>
            <a:ext uri="{FF2B5EF4-FFF2-40B4-BE49-F238E27FC236}">
              <a16:creationId xmlns:a16="http://schemas.microsoft.com/office/drawing/2014/main" id="{00000000-0008-0000-06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8" name="Picture 57" descr="ee term in Emtree thesaurus">
          <a:hlinkClick xmlns:r="http://schemas.openxmlformats.org/officeDocument/2006/relationships" r:id="rId3"/>
          <a:extLst>
            <a:ext uri="{FF2B5EF4-FFF2-40B4-BE49-F238E27FC236}">
              <a16:creationId xmlns:a16="http://schemas.microsoft.com/office/drawing/2014/main" id="{00000000-0008-0000-06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59" name="Picture 58" descr="ee term in Emtree thesaurus">
          <a:hlinkClick xmlns:r="http://schemas.openxmlformats.org/officeDocument/2006/relationships" r:id="rId22"/>
          <a:extLst>
            <a:ext uri="{FF2B5EF4-FFF2-40B4-BE49-F238E27FC236}">
              <a16:creationId xmlns:a16="http://schemas.microsoft.com/office/drawing/2014/main" id="{00000000-0008-0000-06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0" name="Picture 59" descr="ee term in Emtree thesaurus">
          <a:hlinkClick xmlns:r="http://schemas.openxmlformats.org/officeDocument/2006/relationships" r:id="rId25"/>
          <a:extLst>
            <a:ext uri="{FF2B5EF4-FFF2-40B4-BE49-F238E27FC236}">
              <a16:creationId xmlns:a16="http://schemas.microsoft.com/office/drawing/2014/main" id="{00000000-0008-0000-06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1" name="Picture 60" descr="ee term in Emtree thesaurus">
          <a:hlinkClick xmlns:r="http://schemas.openxmlformats.org/officeDocument/2006/relationships" r:id="rId6"/>
          <a:extLst>
            <a:ext uri="{FF2B5EF4-FFF2-40B4-BE49-F238E27FC236}">
              <a16:creationId xmlns:a16="http://schemas.microsoft.com/office/drawing/2014/main" id="{00000000-0008-0000-06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2" name="Picture 61" descr="ee term in Emtree thesaurus">
          <a:hlinkClick xmlns:r="http://schemas.openxmlformats.org/officeDocument/2006/relationships" r:id="rId44"/>
          <a:extLst>
            <a:ext uri="{FF2B5EF4-FFF2-40B4-BE49-F238E27FC236}">
              <a16:creationId xmlns:a16="http://schemas.microsoft.com/office/drawing/2014/main" id="{00000000-0008-0000-06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3" name="Picture 62" descr="ee term in Emtree thesaurus">
          <a:hlinkClick xmlns:r="http://schemas.openxmlformats.org/officeDocument/2006/relationships" r:id="rId8"/>
          <a:extLst>
            <a:ext uri="{FF2B5EF4-FFF2-40B4-BE49-F238E27FC236}">
              <a16:creationId xmlns:a16="http://schemas.microsoft.com/office/drawing/2014/main" id="{00000000-0008-0000-06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4" name="Picture 63" descr="ee term in Emtree thesaurus">
          <a:hlinkClick xmlns:r="http://schemas.openxmlformats.org/officeDocument/2006/relationships" r:id="rId9"/>
          <a:extLst>
            <a:ext uri="{FF2B5EF4-FFF2-40B4-BE49-F238E27FC236}">
              <a16:creationId xmlns:a16="http://schemas.microsoft.com/office/drawing/2014/main" id="{00000000-0008-0000-06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5" name="Picture 64" descr="ee term in Emtree thesaurus">
          <a:hlinkClick xmlns:r="http://schemas.openxmlformats.org/officeDocument/2006/relationships" r:id="rId10"/>
          <a:extLst>
            <a:ext uri="{FF2B5EF4-FFF2-40B4-BE49-F238E27FC236}">
              <a16:creationId xmlns:a16="http://schemas.microsoft.com/office/drawing/2014/main" id="{00000000-0008-0000-06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6</xdr:row>
      <xdr:rowOff>0</xdr:rowOff>
    </xdr:from>
    <xdr:to>
      <xdr:col>8</xdr:col>
      <xdr:colOff>139700</xdr:colOff>
      <xdr:row>6</xdr:row>
      <xdr:rowOff>139700</xdr:rowOff>
    </xdr:to>
    <xdr:pic>
      <xdr:nvPicPr>
        <xdr:cNvPr id="66" name="Picture 65" descr="ee term in Emtree thesaurus">
          <a:hlinkClick xmlns:r="http://schemas.openxmlformats.org/officeDocument/2006/relationships" r:id="rId45"/>
          <a:extLst>
            <a:ext uri="{FF2B5EF4-FFF2-40B4-BE49-F238E27FC236}">
              <a16:creationId xmlns:a16="http://schemas.microsoft.com/office/drawing/2014/main" id="{00000000-0008-0000-0600-00004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59886" y="1328057"/>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19050</xdr:colOff>
      <xdr:row>18</xdr:row>
      <xdr:rowOff>9525</xdr:rowOff>
    </xdr:from>
    <xdr:to>
      <xdr:col>6</xdr:col>
      <xdr:colOff>122797</xdr:colOff>
      <xdr:row>19</xdr:row>
      <xdr:rowOff>2708</xdr:rowOff>
    </xdr:to>
    <xdr:pic>
      <xdr:nvPicPr>
        <xdr:cNvPr id="2" name="Picture 1">
          <a:extLst>
            <a:ext uri="{FF2B5EF4-FFF2-40B4-BE49-F238E27FC236}">
              <a16:creationId xmlns:a16="http://schemas.microsoft.com/office/drawing/2014/main" id="{DCF0FB7C-EB43-421A-AE5E-74C69A677C8D}"/>
            </a:ext>
          </a:extLst>
        </xdr:cNvPr>
        <xdr:cNvPicPr>
          <a:picLocks noChangeAspect="1"/>
        </xdr:cNvPicPr>
      </xdr:nvPicPr>
      <xdr:blipFill>
        <a:blip xmlns:r="http://schemas.openxmlformats.org/officeDocument/2006/relationships" r:embed="rId1"/>
        <a:stretch>
          <a:fillRect/>
        </a:stretch>
      </xdr:blipFill>
      <xdr:spPr>
        <a:xfrm>
          <a:off x="2457450" y="2924175"/>
          <a:ext cx="1322947" cy="469433"/>
        </a:xfrm>
        <a:prstGeom prst="rect">
          <a:avLst/>
        </a:prstGeom>
      </xdr:spPr>
    </xdr:pic>
    <xdr:clientData/>
  </xdr:twoCellAnchor>
  <xdr:twoCellAnchor editAs="oneCell">
    <xdr:from>
      <xdr:col>0</xdr:col>
      <xdr:colOff>57150</xdr:colOff>
      <xdr:row>0</xdr:row>
      <xdr:rowOff>66675</xdr:rowOff>
    </xdr:from>
    <xdr:to>
      <xdr:col>3</xdr:col>
      <xdr:colOff>571500</xdr:colOff>
      <xdr:row>5</xdr:row>
      <xdr:rowOff>76200</xdr:rowOff>
    </xdr:to>
    <xdr:pic>
      <xdr:nvPicPr>
        <xdr:cNvPr id="3" name="Picture 2">
          <a:extLst>
            <a:ext uri="{FF2B5EF4-FFF2-40B4-BE49-F238E27FC236}">
              <a16:creationId xmlns:a16="http://schemas.microsoft.com/office/drawing/2014/main" id="{AB0445E5-AC1F-4A63-BC38-7D05FAB88A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66675"/>
          <a:ext cx="2343150"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152400</xdr:colOff>
      <xdr:row>0</xdr:row>
      <xdr:rowOff>57150</xdr:rowOff>
    </xdr:from>
    <xdr:to>
      <xdr:col>9</xdr:col>
      <xdr:colOff>2085975</xdr:colOff>
      <xdr:row>4</xdr:row>
      <xdr:rowOff>767897</xdr:rowOff>
    </xdr:to>
    <xdr:pic>
      <xdr:nvPicPr>
        <xdr:cNvPr id="2" name="Picture 1">
          <a:extLst>
            <a:ext uri="{FF2B5EF4-FFF2-40B4-BE49-F238E27FC236}">
              <a16:creationId xmlns:a16="http://schemas.microsoft.com/office/drawing/2014/main" id="{91D354A9-40F6-8101-947D-FFDF281E8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55275" y="57150"/>
          <a:ext cx="5133975" cy="3400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569323</xdr:colOff>
      <xdr:row>19</xdr:row>
      <xdr:rowOff>464824</xdr:rowOff>
    </xdr:from>
    <xdr:to>
      <xdr:col>6</xdr:col>
      <xdr:colOff>3524494</xdr:colOff>
      <xdr:row>19</xdr:row>
      <xdr:rowOff>2585359</xdr:rowOff>
    </xdr:to>
    <xdr:pic>
      <xdr:nvPicPr>
        <xdr:cNvPr id="3" name="Picture 2">
          <a:extLst>
            <a:ext uri="{FF2B5EF4-FFF2-40B4-BE49-F238E27FC236}">
              <a16:creationId xmlns:a16="http://schemas.microsoft.com/office/drawing/2014/main" id="{E9A334D7-1ABF-C56A-F494-95F03AA54DE8}"/>
            </a:ext>
          </a:extLst>
        </xdr:cNvPr>
        <xdr:cNvPicPr>
          <a:picLocks noChangeAspect="1"/>
        </xdr:cNvPicPr>
      </xdr:nvPicPr>
      <xdr:blipFill>
        <a:blip xmlns:r="http://schemas.openxmlformats.org/officeDocument/2006/relationships" r:embed="rId1"/>
        <a:stretch>
          <a:fillRect/>
        </a:stretch>
      </xdr:blipFill>
      <xdr:spPr>
        <a:xfrm rot="5400000">
          <a:off x="10048998" y="17274149"/>
          <a:ext cx="2120535" cy="2955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1397001</xdr:colOff>
      <xdr:row>36</xdr:row>
      <xdr:rowOff>63500</xdr:rowOff>
    </xdr:from>
    <xdr:to>
      <xdr:col>6</xdr:col>
      <xdr:colOff>6146439</xdr:colOff>
      <xdr:row>36</xdr:row>
      <xdr:rowOff>2651125</xdr:rowOff>
    </xdr:to>
    <xdr:pic>
      <xdr:nvPicPr>
        <xdr:cNvPr id="4" name="Picture 3">
          <a:extLst>
            <a:ext uri="{FF2B5EF4-FFF2-40B4-BE49-F238E27FC236}">
              <a16:creationId xmlns:a16="http://schemas.microsoft.com/office/drawing/2014/main" id="{9504A84B-8ADC-91AA-B466-79D58D9F8EEF}"/>
            </a:ext>
          </a:extLst>
        </xdr:cNvPr>
        <xdr:cNvPicPr>
          <a:picLocks noChangeAspect="1"/>
        </xdr:cNvPicPr>
      </xdr:nvPicPr>
      <xdr:blipFill>
        <a:blip xmlns:r="http://schemas.openxmlformats.org/officeDocument/2006/relationships" r:embed="rId1"/>
        <a:stretch>
          <a:fillRect/>
        </a:stretch>
      </xdr:blipFill>
      <xdr:spPr>
        <a:xfrm>
          <a:off x="9921876" y="19351625"/>
          <a:ext cx="4749438" cy="2587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2079625</xdr:colOff>
      <xdr:row>35</xdr:row>
      <xdr:rowOff>174625</xdr:rowOff>
    </xdr:from>
    <xdr:to>
      <xdr:col>6</xdr:col>
      <xdr:colOff>7000875</xdr:colOff>
      <xdr:row>35</xdr:row>
      <xdr:rowOff>3897204</xdr:rowOff>
    </xdr:to>
    <xdr:pic>
      <xdr:nvPicPr>
        <xdr:cNvPr id="4" name="Picture 3">
          <a:extLst>
            <a:ext uri="{FF2B5EF4-FFF2-40B4-BE49-F238E27FC236}">
              <a16:creationId xmlns:a16="http://schemas.microsoft.com/office/drawing/2014/main" id="{5172AF8F-4DE9-9AAE-BEE1-55A43A77E7A0}"/>
            </a:ext>
          </a:extLst>
        </xdr:cNvPr>
        <xdr:cNvPicPr>
          <a:picLocks noChangeAspect="1"/>
        </xdr:cNvPicPr>
      </xdr:nvPicPr>
      <xdr:blipFill>
        <a:blip xmlns:r="http://schemas.openxmlformats.org/officeDocument/2006/relationships" r:embed="rId1"/>
        <a:stretch>
          <a:fillRect/>
        </a:stretch>
      </xdr:blipFill>
      <xdr:spPr>
        <a:xfrm>
          <a:off x="10604500" y="21050250"/>
          <a:ext cx="4921250" cy="37225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1768928</xdr:colOff>
      <xdr:row>20</xdr:row>
      <xdr:rowOff>13608</xdr:rowOff>
    </xdr:from>
    <xdr:to>
      <xdr:col>6</xdr:col>
      <xdr:colOff>3918857</xdr:colOff>
      <xdr:row>20</xdr:row>
      <xdr:rowOff>1703552</xdr:rowOff>
    </xdr:to>
    <xdr:pic>
      <xdr:nvPicPr>
        <xdr:cNvPr id="3" name="Picture 2">
          <a:extLst>
            <a:ext uri="{FF2B5EF4-FFF2-40B4-BE49-F238E27FC236}">
              <a16:creationId xmlns:a16="http://schemas.microsoft.com/office/drawing/2014/main" id="{ECC3D306-E3E0-1E2E-170D-3DE7935ADCA1}"/>
            </a:ext>
          </a:extLst>
        </xdr:cNvPr>
        <xdr:cNvPicPr>
          <a:picLocks noChangeAspect="1"/>
        </xdr:cNvPicPr>
      </xdr:nvPicPr>
      <xdr:blipFill>
        <a:blip xmlns:r="http://schemas.openxmlformats.org/officeDocument/2006/relationships" r:embed="rId1"/>
        <a:stretch>
          <a:fillRect/>
        </a:stretch>
      </xdr:blipFill>
      <xdr:spPr>
        <a:xfrm>
          <a:off x="10831285" y="17934215"/>
          <a:ext cx="2149929" cy="1689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1952625</xdr:colOff>
      <xdr:row>35</xdr:row>
      <xdr:rowOff>381000</xdr:rowOff>
    </xdr:from>
    <xdr:to>
      <xdr:col>6</xdr:col>
      <xdr:colOff>5619750</xdr:colOff>
      <xdr:row>40</xdr:row>
      <xdr:rowOff>165100</xdr:rowOff>
    </xdr:to>
    <xdr:pic>
      <xdr:nvPicPr>
        <xdr:cNvPr id="4" name="Picture 3">
          <a:extLst>
            <a:ext uri="{FF2B5EF4-FFF2-40B4-BE49-F238E27FC236}">
              <a16:creationId xmlns:a16="http://schemas.microsoft.com/office/drawing/2014/main" id="{7E1528DB-475D-DBCD-D0BC-C439F692FB84}"/>
            </a:ext>
          </a:extLst>
        </xdr:cNvPr>
        <xdr:cNvPicPr>
          <a:picLocks noChangeAspect="1"/>
        </xdr:cNvPicPr>
      </xdr:nvPicPr>
      <xdr:blipFill>
        <a:blip xmlns:r="http://schemas.openxmlformats.org/officeDocument/2006/relationships" r:embed="rId1"/>
        <a:stretch>
          <a:fillRect/>
        </a:stretch>
      </xdr:blipFill>
      <xdr:spPr>
        <a:xfrm>
          <a:off x="11255375" y="16049625"/>
          <a:ext cx="3667125" cy="3911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6</xdr:col>
      <xdr:colOff>1543050</xdr:colOff>
      <xdr:row>3</xdr:row>
      <xdr:rowOff>12701</xdr:rowOff>
    </xdr:from>
    <xdr:ext cx="6020640" cy="4267796"/>
    <xdr:pic>
      <xdr:nvPicPr>
        <xdr:cNvPr id="2" name="Picture 1">
          <a:extLst>
            <a:ext uri="{FF2B5EF4-FFF2-40B4-BE49-F238E27FC236}">
              <a16:creationId xmlns:a16="http://schemas.microsoft.com/office/drawing/2014/main" id="{44B0D50B-37CD-45F7-AC2E-45253B8BCCC2}"/>
            </a:ext>
          </a:extLst>
        </xdr:cNvPr>
        <xdr:cNvPicPr>
          <a:picLocks noChangeAspect="1"/>
        </xdr:cNvPicPr>
      </xdr:nvPicPr>
      <xdr:blipFill>
        <a:blip xmlns:r="http://schemas.openxmlformats.org/officeDocument/2006/relationships" r:embed="rId1"/>
        <a:stretch>
          <a:fillRect/>
        </a:stretch>
      </xdr:blipFill>
      <xdr:spPr>
        <a:xfrm>
          <a:off x="10306050" y="1155701"/>
          <a:ext cx="6020640" cy="426779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139700</xdr:colOff>
      <xdr:row>40</xdr:row>
      <xdr:rowOff>139700</xdr:rowOff>
    </xdr:to>
    <xdr:pic>
      <xdr:nvPicPr>
        <xdr:cNvPr id="2" name="Picture 1" descr="ee term in Emtree thesaurus">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 name="Picture 2" descr="ee term in Emtree thesaurus">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4" name="Picture 3" descr="ee term in Emtree thesaurus">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5" name="Picture 4" descr="ee term in Emtree thesaurus">
          <a:hlinkClick xmlns:r="http://schemas.openxmlformats.org/officeDocument/2006/relationships" r:id="rId5"/>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6" name="Picture 5" descr="ee term in Emtree thesaurus">
          <a:hlinkClick xmlns:r="http://schemas.openxmlformats.org/officeDocument/2006/relationships" r:id="rId6"/>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7" name="Picture 6" descr="ee term in Emtree thesaurus">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8" name="Picture 7" descr="ee term in Emtree thesaurus">
          <a:hlinkClick xmlns:r="http://schemas.openxmlformats.org/officeDocument/2006/relationships" r:id="rId8"/>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9" name="Picture 8" descr="ee term in Emtree thesaurus">
          <a:hlinkClick xmlns:r="http://schemas.openxmlformats.org/officeDocument/2006/relationships" r:id="rId9"/>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0" name="Picture 9" descr="ee term in Emtree thesaurus">
          <a:hlinkClick xmlns:r="http://schemas.openxmlformats.org/officeDocument/2006/relationships" r:id="rId10"/>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1" name="Picture 10" descr="ee term in Emtree thesaurus">
          <a:hlinkClick xmlns:r="http://schemas.openxmlformats.org/officeDocument/2006/relationships" r:id="rId11"/>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2" name="Picture 11" descr="ee term in Emtree thesaurus">
          <a:hlinkClick xmlns:r="http://schemas.openxmlformats.org/officeDocument/2006/relationships" r:id="rId12"/>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3" name="Picture 12" descr="ee term in Emtree thesaurus">
          <a:hlinkClick xmlns:r="http://schemas.openxmlformats.org/officeDocument/2006/relationships" r:id="rId13"/>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4" name="Picture 13" descr="ee term in Emtree thesaurus">
          <a:hlinkClick xmlns:r="http://schemas.openxmlformats.org/officeDocument/2006/relationships" r:id="rId14"/>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5" name="Picture 14" descr="ee term in Emtree thesaurus">
          <a:hlinkClick xmlns:r="http://schemas.openxmlformats.org/officeDocument/2006/relationships" r:id="rId15"/>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6" name="Picture 15" descr="ee term in Emtree thesaurus">
          <a:hlinkClick xmlns:r="http://schemas.openxmlformats.org/officeDocument/2006/relationships" r:id="rId16"/>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7" name="Picture 16" descr="ee term in Emtree thesaurus">
          <a:hlinkClick xmlns:r="http://schemas.openxmlformats.org/officeDocument/2006/relationships" r:id="rId1"/>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8" name="Picture 17" descr="ee term in Emtree thesaurus">
          <a:hlinkClick xmlns:r="http://schemas.openxmlformats.org/officeDocument/2006/relationships" r:id="rId17"/>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19" name="Picture 18" descr="ee term in Emtree thesaurus">
          <a:hlinkClick xmlns:r="http://schemas.openxmlformats.org/officeDocument/2006/relationships" r:id="rId18"/>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0" name="Picture 19" descr="ee term in Emtree thesaurus">
          <a:hlinkClick xmlns:r="http://schemas.openxmlformats.org/officeDocument/2006/relationships" r:id="rId19"/>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1" name="Picture 20" descr="ee term in Emtree thesaurus">
          <a:hlinkClick xmlns:r="http://schemas.openxmlformats.org/officeDocument/2006/relationships" r:id="rId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2" name="Picture 21" descr="ee term in Emtree thesaurus">
          <a:hlinkClick xmlns:r="http://schemas.openxmlformats.org/officeDocument/2006/relationships" r:id="rId21"/>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3" name="Picture 22" descr="ee term in Emtree thesaurus">
          <a:hlinkClick xmlns:r="http://schemas.openxmlformats.org/officeDocument/2006/relationships" r:id="rId22"/>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4" name="Picture 23" descr="ee term in Emtree thesaurus">
          <a:hlinkClick xmlns:r="http://schemas.openxmlformats.org/officeDocument/2006/relationships" r:id="rId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5" name="Picture 24" descr="ee term in Emtree thesaurus">
          <a:hlinkClick xmlns:r="http://schemas.openxmlformats.org/officeDocument/2006/relationships" r:id="rId23"/>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6" name="Picture 25" descr="ee term in Emtree thesaurus">
          <a:hlinkClick xmlns:r="http://schemas.openxmlformats.org/officeDocument/2006/relationships" r:id="rId24"/>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7" name="Picture 26" descr="ee term in Emtree thesaurus">
          <a:hlinkClick xmlns:r="http://schemas.openxmlformats.org/officeDocument/2006/relationships" r:id="rId25"/>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8" name="Picture 27" descr="ee term in Emtree thesaurus">
          <a:hlinkClick xmlns:r="http://schemas.openxmlformats.org/officeDocument/2006/relationships" r:id="rId26"/>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29" name="Picture 28" descr="ee term in Emtree thesaurus">
          <a:hlinkClick xmlns:r="http://schemas.openxmlformats.org/officeDocument/2006/relationships" r:id="rId27"/>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0" name="Picture 29" descr="ee term in Emtree thesaurus">
          <a:hlinkClick xmlns:r="http://schemas.openxmlformats.org/officeDocument/2006/relationships" r:id="rId28"/>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1" name="Picture 30" descr="ee term in Emtree thesaurus">
          <a:hlinkClick xmlns:r="http://schemas.openxmlformats.org/officeDocument/2006/relationships" r:id="rId4"/>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2" name="Picture 31" descr="ee term in Emtree thesaurus">
          <a:hlinkClick xmlns:r="http://schemas.openxmlformats.org/officeDocument/2006/relationships" r:id="rId29"/>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3" name="Picture 32" descr="ee term in Emtree thesaurus">
          <a:hlinkClick xmlns:r="http://schemas.openxmlformats.org/officeDocument/2006/relationships" r:id="rId30"/>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4" name="Picture 33" descr="ee term in Emtree thesaurus">
          <a:hlinkClick xmlns:r="http://schemas.openxmlformats.org/officeDocument/2006/relationships" r:id="rId31"/>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5" name="Picture 34" descr="ee term in Emtree thesaurus">
          <a:hlinkClick xmlns:r="http://schemas.openxmlformats.org/officeDocument/2006/relationships" r:id="rId6"/>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6" name="Picture 35" descr="ee term in Emtree thesaurus">
          <a:hlinkClick xmlns:r="http://schemas.openxmlformats.org/officeDocument/2006/relationships" r:id="rId8"/>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7" name="Picture 36" descr="ee term in Emtree thesaurus">
          <a:hlinkClick xmlns:r="http://schemas.openxmlformats.org/officeDocument/2006/relationships" r:id="rId10"/>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8" name="Picture 37" descr="ee term in Emtree thesaurus">
          <a:hlinkClick xmlns:r="http://schemas.openxmlformats.org/officeDocument/2006/relationships" r:id="rId32"/>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39" name="Picture 38" descr="ee term in Emtree thesaurus">
          <a:hlinkClick xmlns:r="http://schemas.openxmlformats.org/officeDocument/2006/relationships" r:id="rId33"/>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40" name="Picture 39" descr="ee term in Emtree thesaurus">
          <a:hlinkClick xmlns:r="http://schemas.openxmlformats.org/officeDocument/2006/relationships" r:id="rId34"/>
          <a:extLst>
            <a:ext uri="{FF2B5EF4-FFF2-40B4-BE49-F238E27FC236}">
              <a16:creationId xmlns:a16="http://schemas.microsoft.com/office/drawing/2014/main" id="{00000000-0008-0000-0400-00002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41" name="Picture 40" descr="ee term in Emtree thesaurus">
          <a:hlinkClick xmlns:r="http://schemas.openxmlformats.org/officeDocument/2006/relationships" r:id="rId35"/>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0</xdr:rowOff>
    </xdr:from>
    <xdr:to>
      <xdr:col>0</xdr:col>
      <xdr:colOff>139700</xdr:colOff>
      <xdr:row>40</xdr:row>
      <xdr:rowOff>139700</xdr:rowOff>
    </xdr:to>
    <xdr:pic>
      <xdr:nvPicPr>
        <xdr:cNvPr id="42" name="Picture 41" descr="ee term in Emtree thesaurus">
          <a:hlinkClick xmlns:r="http://schemas.openxmlformats.org/officeDocument/2006/relationships" r:id="rId36"/>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01446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46" name="Picture 45" descr="ee term in Emtree thesaurus">
          <a:hlinkClick xmlns:r="http://schemas.openxmlformats.org/officeDocument/2006/relationships" r:id="rId1"/>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47" name="Picture 46" descr="ee term in Emtree thesaurus">
          <a:hlinkClick xmlns:r="http://schemas.openxmlformats.org/officeDocument/2006/relationships" r:id="rId21"/>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48" name="Picture 47" descr="ee term in Emtree thesaurus">
          <a:hlinkClick xmlns:r="http://schemas.openxmlformats.org/officeDocument/2006/relationships" r:id="rId22"/>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49" name="Picture 48" descr="ee term in Emtree thesaurus">
          <a:hlinkClick xmlns:r="http://schemas.openxmlformats.org/officeDocument/2006/relationships" r:id="rId37"/>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50" name="Picture 49" descr="ee term in Emtree thesaurus">
          <a:hlinkClick xmlns:r="http://schemas.openxmlformats.org/officeDocument/2006/relationships" r:id="rId30"/>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51" name="Picture 50" descr="ee term in Emtree thesaurus">
          <a:hlinkClick xmlns:r="http://schemas.openxmlformats.org/officeDocument/2006/relationships" r:id="rId8"/>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52" name="Picture 51" descr="ee term in Emtree thesaurus">
          <a:hlinkClick xmlns:r="http://schemas.openxmlformats.org/officeDocument/2006/relationships" r:id="rId38"/>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53" name="Picture 52" descr="ee term in Emtree thesaurus">
          <a:hlinkClick xmlns:r="http://schemas.openxmlformats.org/officeDocument/2006/relationships" r:id="rId39"/>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54" name="Picture 53" descr="ee term in Emtree thesaurus">
          <a:hlinkClick xmlns:r="http://schemas.openxmlformats.org/officeDocument/2006/relationships" r:id="rId40"/>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55" name="Picture 54" descr="ee term in Emtree thesaurus">
          <a:hlinkClick xmlns:r="http://schemas.openxmlformats.org/officeDocument/2006/relationships" r:id="rId41"/>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56" name="Picture 55" descr="ee term in Emtree thesaurus">
          <a:hlinkClick xmlns:r="http://schemas.openxmlformats.org/officeDocument/2006/relationships" r:id="rId12"/>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57" name="Picture 56" descr="ee term in Emtree thesaurus">
          <a:hlinkClick xmlns:r="http://schemas.openxmlformats.org/officeDocument/2006/relationships" r:id="rId1"/>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58" name="Picture 57" descr="ee term in Emtree thesaurus">
          <a:hlinkClick xmlns:r="http://schemas.openxmlformats.org/officeDocument/2006/relationships" r:id="rId21"/>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59" name="Picture 58" descr="ee term in Emtree thesaurus">
          <a:hlinkClick xmlns:r="http://schemas.openxmlformats.org/officeDocument/2006/relationships" r:id="rId3"/>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0" name="Picture 59" descr="ee term in Emtree thesaurus">
          <a:hlinkClick xmlns:r="http://schemas.openxmlformats.org/officeDocument/2006/relationships" r:id="rId23"/>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1" name="Picture 60" descr="ee term in Emtree thesaurus">
          <a:hlinkClick xmlns:r="http://schemas.openxmlformats.org/officeDocument/2006/relationships" r:id="rId26"/>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2" name="Picture 61" descr="ee term in Emtree thesaurus">
          <a:hlinkClick xmlns:r="http://schemas.openxmlformats.org/officeDocument/2006/relationships" r:id="rId6"/>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3" name="Picture 62" descr="ee term in Emtree thesaurus">
          <a:hlinkClick xmlns:r="http://schemas.openxmlformats.org/officeDocument/2006/relationships" r:id="rId42"/>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4" name="Picture 63" descr="ee term in Emtree thesaurus">
          <a:hlinkClick xmlns:r="http://schemas.openxmlformats.org/officeDocument/2006/relationships" r:id="rId8"/>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5" name="Picture 64" descr="ee term in Emtree thesaurus">
          <a:hlinkClick xmlns:r="http://schemas.openxmlformats.org/officeDocument/2006/relationships" r:id="rId9"/>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6" name="Picture 65" descr="ee term in Emtree thesaurus">
          <a:hlinkClick xmlns:r="http://schemas.openxmlformats.org/officeDocument/2006/relationships" r:id="rId10"/>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7" name="Picture 66" descr="ee term in Emtree thesaurus">
          <a:hlinkClick xmlns:r="http://schemas.openxmlformats.org/officeDocument/2006/relationships" r:id="rId43"/>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68" name="Picture 67" descr="ee term in Emtree thesaurus">
          <a:hlinkClick xmlns:r="http://schemas.openxmlformats.org/officeDocument/2006/relationships" r:id="rId16"/>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61</xdr:row>
      <xdr:rowOff>0</xdr:rowOff>
    </xdr:from>
    <xdr:to>
      <xdr:col>0</xdr:col>
      <xdr:colOff>139700</xdr:colOff>
      <xdr:row>61</xdr:row>
      <xdr:rowOff>139700</xdr:rowOff>
    </xdr:to>
    <xdr:pic>
      <xdr:nvPicPr>
        <xdr:cNvPr id="70" name="Picture 69" descr="ee term in Emtree thesaurus">
          <a:hlinkClick xmlns:r="http://schemas.openxmlformats.org/officeDocument/2006/relationships" r:id="rId16"/>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85494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139700</xdr:colOff>
      <xdr:row>49</xdr:row>
      <xdr:rowOff>139700</xdr:rowOff>
    </xdr:to>
    <xdr:pic>
      <xdr:nvPicPr>
        <xdr:cNvPr id="71" name="Picture 70" descr="ee term in Emtree thesaurus">
          <a:hlinkClick xmlns:r="http://schemas.openxmlformats.org/officeDocument/2006/relationships" r:id="rId16"/>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6603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2" name="Picture 71" descr="ee term in Emtree thesaurus">
          <a:hlinkClick xmlns:r="http://schemas.openxmlformats.org/officeDocument/2006/relationships" r:id="rId1"/>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3" name="Picture 72" descr="ee term in Emtree thesaurus">
          <a:hlinkClick xmlns:r="http://schemas.openxmlformats.org/officeDocument/2006/relationships" r:id="rId3"/>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4" name="Picture 73" descr="ee term in Emtree thesaurus">
          <a:hlinkClick xmlns:r="http://schemas.openxmlformats.org/officeDocument/2006/relationships" r:id="rId4"/>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5" name="Picture 74" descr="ee term in Emtree thesaurus">
          <a:hlinkClick xmlns:r="http://schemas.openxmlformats.org/officeDocument/2006/relationships" r:id="rId5"/>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6" name="Picture 75" descr="ee term in Emtree thesaurus">
          <a:hlinkClick xmlns:r="http://schemas.openxmlformats.org/officeDocument/2006/relationships" r:id="rId6"/>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7" name="Picture 76" descr="ee term in Emtree thesaurus">
          <a:hlinkClick xmlns:r="http://schemas.openxmlformats.org/officeDocument/2006/relationships" r:id="rId7"/>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8" name="Picture 77" descr="ee term in Emtree thesaurus">
          <a:hlinkClick xmlns:r="http://schemas.openxmlformats.org/officeDocument/2006/relationships" r:id="rId8"/>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79" name="Picture 78" descr="ee term in Emtree thesaurus">
          <a:hlinkClick xmlns:r="http://schemas.openxmlformats.org/officeDocument/2006/relationships" r:id="rId9"/>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0" name="Picture 79" descr="ee term in Emtree thesaurus">
          <a:hlinkClick xmlns:r="http://schemas.openxmlformats.org/officeDocument/2006/relationships" r:id="rId10"/>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1" name="Picture 80" descr="ee term in Emtree thesaurus">
          <a:hlinkClick xmlns:r="http://schemas.openxmlformats.org/officeDocument/2006/relationships" r:id="rId11"/>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2" name="Picture 81" descr="ee term in Emtree thesaurus">
          <a:hlinkClick xmlns:r="http://schemas.openxmlformats.org/officeDocument/2006/relationships" r:id="rId12"/>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3" name="Picture 82" descr="ee term in Emtree thesaurus">
          <a:hlinkClick xmlns:r="http://schemas.openxmlformats.org/officeDocument/2006/relationships" r:id="rId13"/>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4" name="Picture 83" descr="ee term in Emtree thesaurus">
          <a:hlinkClick xmlns:r="http://schemas.openxmlformats.org/officeDocument/2006/relationships" r:id="rId14"/>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5" name="Picture 84" descr="ee term in Emtree thesaurus">
          <a:hlinkClick xmlns:r="http://schemas.openxmlformats.org/officeDocument/2006/relationships" r:id="rId15"/>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6" name="Picture 85" descr="ee term in Emtree thesaurus">
          <a:hlinkClick xmlns:r="http://schemas.openxmlformats.org/officeDocument/2006/relationships" r:id="rId1"/>
          <a:extLst>
            <a:ext uri="{FF2B5EF4-FFF2-40B4-BE49-F238E27FC236}">
              <a16:creationId xmlns:a16="http://schemas.microsoft.com/office/drawing/2014/main" id="{00000000-0008-0000-0400-00005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7" name="Picture 86" descr="ee term in Emtree thesaurus">
          <a:hlinkClick xmlns:r="http://schemas.openxmlformats.org/officeDocument/2006/relationships" r:id="rId17"/>
          <a:extLst>
            <a:ext uri="{FF2B5EF4-FFF2-40B4-BE49-F238E27FC236}">
              <a16:creationId xmlns:a16="http://schemas.microsoft.com/office/drawing/2014/main" id="{00000000-0008-0000-0400-00005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8" name="Picture 87" descr="ee term in Emtree thesaurus">
          <a:hlinkClick xmlns:r="http://schemas.openxmlformats.org/officeDocument/2006/relationships" r:id="rId18"/>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89" name="Picture 88" descr="ee term in Emtree thesaurus">
          <a:hlinkClick xmlns:r="http://schemas.openxmlformats.org/officeDocument/2006/relationships" r:id="rId19"/>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0" name="Picture 89" descr="ee term in Emtree thesaurus">
          <a:hlinkClick xmlns:r="http://schemas.openxmlformats.org/officeDocument/2006/relationships" r:id="rId20"/>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1" name="Picture 90" descr="ee term in Emtree thesaurus">
          <a:hlinkClick xmlns:r="http://schemas.openxmlformats.org/officeDocument/2006/relationships" r:id="rId21"/>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2" name="Picture 91" descr="ee term in Emtree thesaurus">
          <a:hlinkClick xmlns:r="http://schemas.openxmlformats.org/officeDocument/2006/relationships" r:id="rId22"/>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3" name="Picture 92" descr="ee term in Emtree thesaurus">
          <a:hlinkClick xmlns:r="http://schemas.openxmlformats.org/officeDocument/2006/relationships" r:id="rId3"/>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4" name="Picture 93" descr="ee term in Emtree thesaurus">
          <a:hlinkClick xmlns:r="http://schemas.openxmlformats.org/officeDocument/2006/relationships" r:id="rId23"/>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5" name="Picture 94" descr="ee term in Emtree thesaurus">
          <a:hlinkClick xmlns:r="http://schemas.openxmlformats.org/officeDocument/2006/relationships" r:id="rId24"/>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6" name="Picture 95" descr="ee term in Emtree thesaurus">
          <a:hlinkClick xmlns:r="http://schemas.openxmlformats.org/officeDocument/2006/relationships" r:id="rId25"/>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7" name="Picture 96" descr="ee term in Emtree thesaurus">
          <a:hlinkClick xmlns:r="http://schemas.openxmlformats.org/officeDocument/2006/relationships" r:id="rId26"/>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8" name="Picture 97" descr="ee term in Emtree thesaurus">
          <a:hlinkClick xmlns:r="http://schemas.openxmlformats.org/officeDocument/2006/relationships" r:id="rId27"/>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99" name="Picture 98" descr="ee term in Emtree thesaurus">
          <a:hlinkClick xmlns:r="http://schemas.openxmlformats.org/officeDocument/2006/relationships" r:id="rId28"/>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0" name="Picture 99" descr="ee term in Emtree thesaurus">
          <a:hlinkClick xmlns:r="http://schemas.openxmlformats.org/officeDocument/2006/relationships" r:id="rId4"/>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1" name="Picture 100" descr="ee term in Emtree thesaurus">
          <a:hlinkClick xmlns:r="http://schemas.openxmlformats.org/officeDocument/2006/relationships" r:id="rId29"/>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2" name="Picture 101" descr="ee term in Emtree thesaurus">
          <a:hlinkClick xmlns:r="http://schemas.openxmlformats.org/officeDocument/2006/relationships" r:id="rId30"/>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3" name="Picture 102" descr="ee term in Emtree thesaurus">
          <a:hlinkClick xmlns:r="http://schemas.openxmlformats.org/officeDocument/2006/relationships" r:id="rId31"/>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4" name="Picture 103" descr="ee term in Emtree thesaurus">
          <a:hlinkClick xmlns:r="http://schemas.openxmlformats.org/officeDocument/2006/relationships" r:id="rId6"/>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5" name="Picture 104" descr="ee term in Emtree thesaurus">
          <a:hlinkClick xmlns:r="http://schemas.openxmlformats.org/officeDocument/2006/relationships" r:id="rId8"/>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6" name="Picture 105" descr="ee term in Emtree thesaurus">
          <a:hlinkClick xmlns:r="http://schemas.openxmlformats.org/officeDocument/2006/relationships" r:id="rId10"/>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7" name="Picture 106" descr="ee term in Emtree thesaurus">
          <a:hlinkClick xmlns:r="http://schemas.openxmlformats.org/officeDocument/2006/relationships" r:id="rId32"/>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8" name="Picture 107" descr="ee term in Emtree thesaurus">
          <a:hlinkClick xmlns:r="http://schemas.openxmlformats.org/officeDocument/2006/relationships" r:id="rId33"/>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09" name="Picture 108" descr="ee term in Emtree thesaurus">
          <a:hlinkClick xmlns:r="http://schemas.openxmlformats.org/officeDocument/2006/relationships" r:id="rId34"/>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0" name="Picture 109" descr="ee term in Emtree thesaurus">
          <a:hlinkClick xmlns:r="http://schemas.openxmlformats.org/officeDocument/2006/relationships" r:id="rId35"/>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1" name="Picture 110" descr="ee term in Emtree thesaurus">
          <a:hlinkClick xmlns:r="http://schemas.openxmlformats.org/officeDocument/2006/relationships" r:id="rId36"/>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2" name="Picture 111" descr="ee term in Emtree thesaurus">
          <a:hlinkClick xmlns:r="http://schemas.openxmlformats.org/officeDocument/2006/relationships" r:id="rId44"/>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3" name="Picture 112" descr="ee term in Emtree thesaurus">
          <a:hlinkClick xmlns:r="http://schemas.openxmlformats.org/officeDocument/2006/relationships" r:id="rId45"/>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4" name="Picture 113" descr="ee term in Emtree thesaurus">
          <a:hlinkClick xmlns:r="http://schemas.openxmlformats.org/officeDocument/2006/relationships" r:id="rId46"/>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5" name="Picture 114" descr="ee term in Emtree thesaurus">
          <a:hlinkClick xmlns:r="http://schemas.openxmlformats.org/officeDocument/2006/relationships" r:id="rId1"/>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6" name="Picture 115" descr="ee term in Emtree thesaurus">
          <a:hlinkClick xmlns:r="http://schemas.openxmlformats.org/officeDocument/2006/relationships" r:id="rId21"/>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7" name="Picture 116" descr="ee term in Emtree thesaurus">
          <a:hlinkClick xmlns:r="http://schemas.openxmlformats.org/officeDocument/2006/relationships" r:id="rId22"/>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8" name="Picture 117" descr="ee term in Emtree thesaurus">
          <a:hlinkClick xmlns:r="http://schemas.openxmlformats.org/officeDocument/2006/relationships" r:id="rId37"/>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19" name="Picture 118" descr="ee term in Emtree thesaurus">
          <a:hlinkClick xmlns:r="http://schemas.openxmlformats.org/officeDocument/2006/relationships" r:id="rId30"/>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0" name="Picture 119" descr="ee term in Emtree thesaurus">
          <a:hlinkClick xmlns:r="http://schemas.openxmlformats.org/officeDocument/2006/relationships" r:id="rId8"/>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1" name="Picture 120" descr="ee term in Emtree thesaurus">
          <a:hlinkClick xmlns:r="http://schemas.openxmlformats.org/officeDocument/2006/relationships" r:id="rId38"/>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2" name="Picture 121" descr="ee term in Emtree thesaurus">
          <a:hlinkClick xmlns:r="http://schemas.openxmlformats.org/officeDocument/2006/relationships" r:id="rId39"/>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3" name="Picture 122" descr="ee term in Emtree thesaurus">
          <a:hlinkClick xmlns:r="http://schemas.openxmlformats.org/officeDocument/2006/relationships" r:id="rId40"/>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4" name="Picture 123" descr="ee term in Emtree thesaurus">
          <a:hlinkClick xmlns:r="http://schemas.openxmlformats.org/officeDocument/2006/relationships" r:id="rId41"/>
          <a:extLst>
            <a:ext uri="{FF2B5EF4-FFF2-40B4-BE49-F238E27FC236}">
              <a16:creationId xmlns:a16="http://schemas.microsoft.com/office/drawing/2014/main" id="{00000000-0008-0000-0400-00007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5" name="Picture 124" descr="ee term in Emtree thesaurus">
          <a:hlinkClick xmlns:r="http://schemas.openxmlformats.org/officeDocument/2006/relationships" r:id="rId12"/>
          <a:extLst>
            <a:ext uri="{FF2B5EF4-FFF2-40B4-BE49-F238E27FC236}">
              <a16:creationId xmlns:a16="http://schemas.microsoft.com/office/drawing/2014/main" id="{00000000-0008-0000-0400-00007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6" name="Picture 125" descr="ee term in Emtree thesaurus">
          <a:hlinkClick xmlns:r="http://schemas.openxmlformats.org/officeDocument/2006/relationships" r:id="rId1"/>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7" name="Picture 126" descr="ee term in Emtree thesaurus">
          <a:hlinkClick xmlns:r="http://schemas.openxmlformats.org/officeDocument/2006/relationships" r:id="rId21"/>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8" name="Picture 127" descr="ee term in Emtree thesaurus">
          <a:hlinkClick xmlns:r="http://schemas.openxmlformats.org/officeDocument/2006/relationships" r:id="rId3"/>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29" name="Picture 128" descr="ee term in Emtree thesaurus">
          <a:hlinkClick xmlns:r="http://schemas.openxmlformats.org/officeDocument/2006/relationships" r:id="rId23"/>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30" name="Picture 129" descr="ee term in Emtree thesaurus">
          <a:hlinkClick xmlns:r="http://schemas.openxmlformats.org/officeDocument/2006/relationships" r:id="rId26"/>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31" name="Picture 130" descr="ee term in Emtree thesaurus">
          <a:hlinkClick xmlns:r="http://schemas.openxmlformats.org/officeDocument/2006/relationships" r:id="rId6"/>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32" name="Picture 131" descr="ee term in Emtree thesaurus">
          <a:hlinkClick xmlns:r="http://schemas.openxmlformats.org/officeDocument/2006/relationships" r:id="rId42"/>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33" name="Picture 132" descr="ee term in Emtree thesaurus">
          <a:hlinkClick xmlns:r="http://schemas.openxmlformats.org/officeDocument/2006/relationships" r:id="rId8"/>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34" name="Picture 133" descr="ee term in Emtree thesaurus">
          <a:hlinkClick xmlns:r="http://schemas.openxmlformats.org/officeDocument/2006/relationships" r:id="rId9"/>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35" name="Picture 134" descr="ee term in Emtree thesaurus">
          <a:hlinkClick xmlns:r="http://schemas.openxmlformats.org/officeDocument/2006/relationships" r:id="rId10"/>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8</xdr:row>
      <xdr:rowOff>0</xdr:rowOff>
    </xdr:from>
    <xdr:to>
      <xdr:col>6</xdr:col>
      <xdr:colOff>139700</xdr:colOff>
      <xdr:row>8</xdr:row>
      <xdr:rowOff>139700</xdr:rowOff>
    </xdr:to>
    <xdr:pic>
      <xdr:nvPicPr>
        <xdr:cNvPr id="136" name="Picture 135" descr="ee term in Emtree thesaurus">
          <a:hlinkClick xmlns:r="http://schemas.openxmlformats.org/officeDocument/2006/relationships" r:id="rId43"/>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31165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37" name="Picture 136" descr="ee term in Emtree thesaurus">
          <a:hlinkClick xmlns:r="http://schemas.openxmlformats.org/officeDocument/2006/relationships" r:id="rId1"/>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38" name="Picture 137" descr="ee term in Emtree thesaurus">
          <a:hlinkClick xmlns:r="http://schemas.openxmlformats.org/officeDocument/2006/relationships" r:id="rId3"/>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39" name="Picture 138" descr="ee term in Emtree thesaurus">
          <a:hlinkClick xmlns:r="http://schemas.openxmlformats.org/officeDocument/2006/relationships" r:id="rId4"/>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0" name="Picture 139" descr="ee term in Emtree thesaurus">
          <a:hlinkClick xmlns:r="http://schemas.openxmlformats.org/officeDocument/2006/relationships" r:id="rId5"/>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1" name="Picture 140" descr="ee term in Emtree thesaurus">
          <a:hlinkClick xmlns:r="http://schemas.openxmlformats.org/officeDocument/2006/relationships" r:id="rId6"/>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2" name="Picture 141" descr="ee term in Emtree thesaurus">
          <a:hlinkClick xmlns:r="http://schemas.openxmlformats.org/officeDocument/2006/relationships" r:id="rId7"/>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3" name="Picture 142" descr="ee term in Emtree thesaurus">
          <a:hlinkClick xmlns:r="http://schemas.openxmlformats.org/officeDocument/2006/relationships" r:id="rId8"/>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4" name="Picture 143" descr="ee term in Emtree thesaurus">
          <a:hlinkClick xmlns:r="http://schemas.openxmlformats.org/officeDocument/2006/relationships" r:id="rId9"/>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5" name="Picture 144" descr="ee term in Emtree thesaurus">
          <a:hlinkClick xmlns:r="http://schemas.openxmlformats.org/officeDocument/2006/relationships" r:id="rId10"/>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6" name="Picture 145" descr="ee term in Emtree thesaurus">
          <a:hlinkClick xmlns:r="http://schemas.openxmlformats.org/officeDocument/2006/relationships" r:id="rId11"/>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7" name="Picture 146" descr="ee term in Emtree thesaurus">
          <a:hlinkClick xmlns:r="http://schemas.openxmlformats.org/officeDocument/2006/relationships" r:id="rId12"/>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8" name="Picture 147" descr="ee term in Emtree thesaurus">
          <a:hlinkClick xmlns:r="http://schemas.openxmlformats.org/officeDocument/2006/relationships" r:id="rId13"/>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49" name="Picture 148" descr="ee term in Emtree thesaurus">
          <a:hlinkClick xmlns:r="http://schemas.openxmlformats.org/officeDocument/2006/relationships" r:id="rId14"/>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0" name="Picture 149" descr="ee term in Emtree thesaurus">
          <a:hlinkClick xmlns:r="http://schemas.openxmlformats.org/officeDocument/2006/relationships" r:id="rId15"/>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1" name="Picture 150" descr="ee term in Emtree thesaurus">
          <a:hlinkClick xmlns:r="http://schemas.openxmlformats.org/officeDocument/2006/relationships" r:id="rId1"/>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2" name="Picture 151" descr="ee term in Emtree thesaurus">
          <a:hlinkClick xmlns:r="http://schemas.openxmlformats.org/officeDocument/2006/relationships" r:id="rId17"/>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3" name="Picture 152" descr="ee term in Emtree thesaurus">
          <a:hlinkClick xmlns:r="http://schemas.openxmlformats.org/officeDocument/2006/relationships" r:id="rId18"/>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4" name="Picture 153" descr="ee term in Emtree thesaurus">
          <a:hlinkClick xmlns:r="http://schemas.openxmlformats.org/officeDocument/2006/relationships" r:id="rId19"/>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5" name="Picture 154" descr="ee term in Emtree thesaurus">
          <a:hlinkClick xmlns:r="http://schemas.openxmlformats.org/officeDocument/2006/relationships" r:id="rId20"/>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6" name="Picture 155" descr="ee term in Emtree thesaurus">
          <a:hlinkClick xmlns:r="http://schemas.openxmlformats.org/officeDocument/2006/relationships" r:id="rId21"/>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7" name="Picture 156" descr="ee term in Emtree thesaurus">
          <a:hlinkClick xmlns:r="http://schemas.openxmlformats.org/officeDocument/2006/relationships" r:id="rId22"/>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8" name="Picture 157" descr="ee term in Emtree thesaurus">
          <a:hlinkClick xmlns:r="http://schemas.openxmlformats.org/officeDocument/2006/relationships" r:id="rId3"/>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59" name="Picture 158" descr="ee term in Emtree thesaurus">
          <a:hlinkClick xmlns:r="http://schemas.openxmlformats.org/officeDocument/2006/relationships" r:id="rId23"/>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0" name="Picture 159" descr="ee term in Emtree thesaurus">
          <a:hlinkClick xmlns:r="http://schemas.openxmlformats.org/officeDocument/2006/relationships" r:id="rId24"/>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1" name="Picture 160" descr="ee term in Emtree thesaurus">
          <a:hlinkClick xmlns:r="http://schemas.openxmlformats.org/officeDocument/2006/relationships" r:id="rId25"/>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2" name="Picture 161" descr="ee term in Emtree thesaurus">
          <a:hlinkClick xmlns:r="http://schemas.openxmlformats.org/officeDocument/2006/relationships" r:id="rId26"/>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3" name="Picture 162" descr="ee term in Emtree thesaurus">
          <a:hlinkClick xmlns:r="http://schemas.openxmlformats.org/officeDocument/2006/relationships" r:id="rId27"/>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4" name="Picture 163" descr="ee term in Emtree thesaurus">
          <a:hlinkClick xmlns:r="http://schemas.openxmlformats.org/officeDocument/2006/relationships" r:id="rId28"/>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5" name="Picture 164" descr="ee term in Emtree thesaurus">
          <a:hlinkClick xmlns:r="http://schemas.openxmlformats.org/officeDocument/2006/relationships" r:id="rId4"/>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6" name="Picture 165" descr="ee term in Emtree thesaurus">
          <a:hlinkClick xmlns:r="http://schemas.openxmlformats.org/officeDocument/2006/relationships" r:id="rId29"/>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7" name="Picture 166" descr="ee term in Emtree thesaurus">
          <a:hlinkClick xmlns:r="http://schemas.openxmlformats.org/officeDocument/2006/relationships" r:id="rId30"/>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8" name="Picture 167" descr="ee term in Emtree thesaurus">
          <a:hlinkClick xmlns:r="http://schemas.openxmlformats.org/officeDocument/2006/relationships" r:id="rId31"/>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69" name="Picture 168" descr="ee term in Emtree thesaurus">
          <a:hlinkClick xmlns:r="http://schemas.openxmlformats.org/officeDocument/2006/relationships" r:id="rId6"/>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0" name="Picture 169" descr="ee term in Emtree thesaurus">
          <a:hlinkClick xmlns:r="http://schemas.openxmlformats.org/officeDocument/2006/relationships" r:id="rId8"/>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1" name="Picture 170" descr="ee term in Emtree thesaurus">
          <a:hlinkClick xmlns:r="http://schemas.openxmlformats.org/officeDocument/2006/relationships" r:id="rId10"/>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2" name="Picture 171" descr="ee term in Emtree thesaurus">
          <a:hlinkClick xmlns:r="http://schemas.openxmlformats.org/officeDocument/2006/relationships" r:id="rId32"/>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3" name="Picture 172" descr="ee term in Emtree thesaurus">
          <a:hlinkClick xmlns:r="http://schemas.openxmlformats.org/officeDocument/2006/relationships" r:id="rId33"/>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4" name="Picture 173" descr="ee term in Emtree thesaurus">
          <a:hlinkClick xmlns:r="http://schemas.openxmlformats.org/officeDocument/2006/relationships" r:id="rId34"/>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5" name="Picture 174" descr="ee term in Emtree thesaurus">
          <a:hlinkClick xmlns:r="http://schemas.openxmlformats.org/officeDocument/2006/relationships" r:id="rId35"/>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6" name="Picture 175" descr="ee term in Emtree thesaurus">
          <a:hlinkClick xmlns:r="http://schemas.openxmlformats.org/officeDocument/2006/relationships" r:id="rId36"/>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7" name="Picture 176" descr="ee term in Emtree thesaurus">
          <a:hlinkClick xmlns:r="http://schemas.openxmlformats.org/officeDocument/2006/relationships" r:id="rId44"/>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8" name="Picture 177" descr="ee term in Emtree thesaurus">
          <a:hlinkClick xmlns:r="http://schemas.openxmlformats.org/officeDocument/2006/relationships" r:id="rId45"/>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79" name="Picture 178" descr="ee term in Emtree thesaurus">
          <a:hlinkClick xmlns:r="http://schemas.openxmlformats.org/officeDocument/2006/relationships" r:id="rId46"/>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0" name="Picture 179" descr="ee term in Emtree thesaurus">
          <a:hlinkClick xmlns:r="http://schemas.openxmlformats.org/officeDocument/2006/relationships" r:id="rId1"/>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1" name="Picture 180" descr="ee term in Emtree thesaurus">
          <a:hlinkClick xmlns:r="http://schemas.openxmlformats.org/officeDocument/2006/relationships" r:id="rId21"/>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2" name="Picture 181" descr="ee term in Emtree thesaurus">
          <a:hlinkClick xmlns:r="http://schemas.openxmlformats.org/officeDocument/2006/relationships" r:id="rId22"/>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3" name="Picture 182" descr="ee term in Emtree thesaurus">
          <a:hlinkClick xmlns:r="http://schemas.openxmlformats.org/officeDocument/2006/relationships" r:id="rId37"/>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4" name="Picture 183" descr="ee term in Emtree thesaurus">
          <a:hlinkClick xmlns:r="http://schemas.openxmlformats.org/officeDocument/2006/relationships" r:id="rId30"/>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5" name="Picture 184" descr="ee term in Emtree thesaurus">
          <a:hlinkClick xmlns:r="http://schemas.openxmlformats.org/officeDocument/2006/relationships" r:id="rId8"/>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6" name="Picture 185" descr="ee term in Emtree thesaurus">
          <a:hlinkClick xmlns:r="http://schemas.openxmlformats.org/officeDocument/2006/relationships" r:id="rId38"/>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7" name="Picture 186" descr="ee term in Emtree thesaurus">
          <a:hlinkClick xmlns:r="http://schemas.openxmlformats.org/officeDocument/2006/relationships" r:id="rId39"/>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8" name="Picture 187" descr="ee term in Emtree thesaurus">
          <a:hlinkClick xmlns:r="http://schemas.openxmlformats.org/officeDocument/2006/relationships" r:id="rId40"/>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89" name="Picture 188" descr="ee term in Emtree thesaurus">
          <a:hlinkClick xmlns:r="http://schemas.openxmlformats.org/officeDocument/2006/relationships" r:id="rId41"/>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0" name="Picture 189" descr="ee term in Emtree thesaurus">
          <a:hlinkClick xmlns:r="http://schemas.openxmlformats.org/officeDocument/2006/relationships" r:id="rId12"/>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1" name="Picture 190" descr="ee term in Emtree thesaurus">
          <a:hlinkClick xmlns:r="http://schemas.openxmlformats.org/officeDocument/2006/relationships" r:id="rId1"/>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2" name="Picture 191" descr="ee term in Emtree thesaurus">
          <a:hlinkClick xmlns:r="http://schemas.openxmlformats.org/officeDocument/2006/relationships" r:id="rId21"/>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3" name="Picture 192" descr="ee term in Emtree thesaurus">
          <a:hlinkClick xmlns:r="http://schemas.openxmlformats.org/officeDocument/2006/relationships" r:id="rId3"/>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4" name="Picture 193" descr="ee term in Emtree thesaurus">
          <a:hlinkClick xmlns:r="http://schemas.openxmlformats.org/officeDocument/2006/relationships" r:id="rId23"/>
          <a:extLst>
            <a:ext uri="{FF2B5EF4-FFF2-40B4-BE49-F238E27FC236}">
              <a16:creationId xmlns:a16="http://schemas.microsoft.com/office/drawing/2014/main" id="{00000000-0008-0000-0400-0000C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5" name="Picture 194" descr="ee term in Emtree thesaurus">
          <a:hlinkClick xmlns:r="http://schemas.openxmlformats.org/officeDocument/2006/relationships" r:id="rId26"/>
          <a:extLst>
            <a:ext uri="{FF2B5EF4-FFF2-40B4-BE49-F238E27FC236}">
              <a16:creationId xmlns:a16="http://schemas.microsoft.com/office/drawing/2014/main" id="{00000000-0008-0000-0400-0000C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6" name="Picture 195" descr="ee term in Emtree thesaurus">
          <a:hlinkClick xmlns:r="http://schemas.openxmlformats.org/officeDocument/2006/relationships" r:id="rId6"/>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7" name="Picture 196" descr="ee term in Emtree thesaurus">
          <a:hlinkClick xmlns:r="http://schemas.openxmlformats.org/officeDocument/2006/relationships" r:id="rId42"/>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8" name="Picture 197" descr="ee term in Emtree thesaurus">
          <a:hlinkClick xmlns:r="http://schemas.openxmlformats.org/officeDocument/2006/relationships" r:id="rId8"/>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199" name="Picture 198" descr="ee term in Emtree thesaurus">
          <a:hlinkClick xmlns:r="http://schemas.openxmlformats.org/officeDocument/2006/relationships" r:id="rId9"/>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200" name="Picture 199" descr="ee term in Emtree thesaurus">
          <a:hlinkClick xmlns:r="http://schemas.openxmlformats.org/officeDocument/2006/relationships" r:id="rId10"/>
          <a:extLst>
            <a:ext uri="{FF2B5EF4-FFF2-40B4-BE49-F238E27FC236}">
              <a16:creationId xmlns:a16="http://schemas.microsoft.com/office/drawing/2014/main" id="{00000000-0008-0000-0400-0000C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94</xdr:row>
      <xdr:rowOff>0</xdr:rowOff>
    </xdr:from>
    <xdr:to>
      <xdr:col>6</xdr:col>
      <xdr:colOff>139700</xdr:colOff>
      <xdr:row>94</xdr:row>
      <xdr:rowOff>139700</xdr:rowOff>
    </xdr:to>
    <xdr:pic>
      <xdr:nvPicPr>
        <xdr:cNvPr id="201" name="Picture 200" descr="ee term in Emtree thesaurus">
          <a:hlinkClick xmlns:r="http://schemas.openxmlformats.org/officeDocument/2006/relationships" r:id="rId43"/>
          <a:extLst>
            <a:ext uri="{FF2B5EF4-FFF2-40B4-BE49-F238E27FC236}">
              <a16:creationId xmlns:a16="http://schemas.microsoft.com/office/drawing/2014/main" id="{00000000-0008-0000-0400-0000C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28960" y="18889980"/>
          <a:ext cx="139700" cy="13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oundry">
  <a:themeElements>
    <a:clrScheme name="Foundry">
      <a:dk1>
        <a:sysClr val="windowText" lastClr="000000"/>
      </a:dk1>
      <a:lt1>
        <a:sysClr val="window" lastClr="FFFFFF"/>
      </a:lt1>
      <a:dk2>
        <a:srgbClr val="676A55"/>
      </a:dk2>
      <a:lt2>
        <a:srgbClr val="EAEBDE"/>
      </a:lt2>
      <a:accent1>
        <a:srgbClr val="72A376"/>
      </a:accent1>
      <a:accent2>
        <a:srgbClr val="B0CCB0"/>
      </a:accent2>
      <a:accent3>
        <a:srgbClr val="A8CDD7"/>
      </a:accent3>
      <a:accent4>
        <a:srgbClr val="C0BEAF"/>
      </a:accent4>
      <a:accent5>
        <a:srgbClr val="CEC597"/>
      </a:accent5>
      <a:accent6>
        <a:srgbClr val="E8B7B7"/>
      </a:accent6>
      <a:hlink>
        <a:srgbClr val="DB5353"/>
      </a:hlink>
      <a:folHlink>
        <a:srgbClr val="903638"/>
      </a:folHlink>
    </a:clrScheme>
    <a:fontScheme name="Foundry">
      <a:majorFont>
        <a:latin typeface="Rockwell"/>
        <a:ea typeface=""/>
        <a:cs typeface=""/>
        <a:font script="Grek" typeface="Cambria"/>
        <a:font script="Cyrl" typeface="Cambria"/>
        <a:font script="Jpan" typeface="HG明朝B"/>
        <a:font script="Hang" typeface="바탕"/>
        <a:font script="Hans" typeface="方正姚体"/>
        <a:font script="Hant" typeface="微軟正黑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ckwell"/>
        <a:ea typeface=""/>
        <a:cs typeface=""/>
        <a:font script="Grek" typeface="Cambria"/>
        <a:font script="Cyrl" typeface="Cambria"/>
        <a:font script="Jpan" typeface="HG明朝B"/>
        <a:font script="Hang" typeface="바탕"/>
        <a:font script="Hans" typeface="方正姚体"/>
        <a:font script="Hant" typeface="標楷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67500" t="35000" r="32500" b="65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4.xml.rels><?xml version="1.0" encoding="UTF-8" standalone="yes"?>
<Relationships xmlns="http://schemas.openxmlformats.org/package/2006/relationships"><Relationship Id="rId3" Type="http://schemas.openxmlformats.org/officeDocument/2006/relationships/hyperlink" Target="https://scholar.google.com/scholar?q=related:tJAK4Tl__E8J:scholar.google.com/&amp;scioq=Arnaud,+N.,+Mills,+C.,+%26+Legrand,+C.+(2016).+Liberation+through+narrativity:+A+case+of+organization+reconstruction+through+strategic+storytelling.+Management+International/International+Management/Gesti%C3%B2n+Internacional,+20(2),+107-118.&amp;hl=en&amp;as_sdt=0,21" TargetMode="External"/><Relationship Id="rId2" Type="http://schemas.openxmlformats.org/officeDocument/2006/relationships/hyperlink" Target="https://journals.sagepub.com/doi/abs/10.1177/1350508409102298" TargetMode="External"/><Relationship Id="rId1" Type="http://schemas.openxmlformats.org/officeDocument/2006/relationships/hyperlink" Target="https://scholar.google.com/scholar?q=related:B5jKHGjshqkJ:scholar.google.com/&amp;scioq=Ball,+M.,+%26+Brown,+W.+J.+(2021).+Strategic+Communication+through+Narration:+How+US+Marine+Corps+Commandants+Still+Use+Story+to+Inspire+Support.+Marine+Corps+History,+7(2),+54-68.&amp;hl=en&amp;as_sdt=0,21" TargetMode="External"/><Relationship Id="rId6" Type="http://schemas.openxmlformats.org/officeDocument/2006/relationships/printerSettings" Target="../printerSettings/printerSettings5.bin"/><Relationship Id="rId5" Type="http://schemas.openxmlformats.org/officeDocument/2006/relationships/hyperlink" Target="https://www.proquest.com/docview/2208316372?pq-origsite=gscholar&amp;fromopenview=true" TargetMode="External"/><Relationship Id="rId4" Type="http://schemas.openxmlformats.org/officeDocument/2006/relationships/hyperlink" Target="https://scholar.google.com/scholar?q=related:LW2Qy_Ufqy0J:scholar.google.com/&amp;scioq=K%C3%BCpers,+W.,+Mantere,+S.,+%26+Statler,+M.+(2013).+Strategy+as+storytelling:+A+phenomenological+collaboration.+Journal+of+Management+Inquiry,+22(1),+83-100.https://doi.org/10.1177/105649261243908&amp;hl=en&amp;as_sdt=0,21"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creativecommons.org/licenses/by-nc-nd/4.0/"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B267C-9DBC-49EE-92AD-754639FBF881}">
  <sheetPr>
    <tabColor rgb="FF7030A0"/>
    <pageSetUpPr autoPageBreaks="0"/>
  </sheetPr>
  <dimension ref="B1:AL34"/>
  <sheetViews>
    <sheetView showGridLines="0" topLeftCell="A3" zoomScale="50" zoomScaleNormal="50" workbookViewId="0">
      <selection activeCell="O30" sqref="O30"/>
    </sheetView>
  </sheetViews>
  <sheetFormatPr defaultColWidth="8" defaultRowHeight="20.25" x14ac:dyDescent="0.3"/>
  <cols>
    <col min="1" max="1" width="8" style="162"/>
    <col min="2" max="2" width="5.5" style="283" customWidth="1"/>
    <col min="3" max="4" width="1.75" style="162" customWidth="1"/>
    <col min="5" max="5" width="33.625" style="162" customWidth="1"/>
    <col min="6" max="6" width="5.875" style="162" customWidth="1"/>
    <col min="7" max="7" width="9" style="162" customWidth="1"/>
    <col min="8" max="8" width="15.375" style="162" customWidth="1"/>
    <col min="9" max="9" width="39.75" style="162" customWidth="1"/>
    <col min="10" max="16384" width="8" style="162"/>
  </cols>
  <sheetData>
    <row r="1" spans="2:38" x14ac:dyDescent="0.2">
      <c r="B1" s="285"/>
    </row>
    <row r="2" spans="2:38" x14ac:dyDescent="0.2">
      <c r="B2" s="285" t="s">
        <v>532</v>
      </c>
    </row>
    <row r="3" spans="2:38" x14ac:dyDescent="0.2">
      <c r="B3" s="286" t="s">
        <v>534</v>
      </c>
    </row>
    <row r="4" spans="2:38" x14ac:dyDescent="0.2">
      <c r="B4" s="285" t="s">
        <v>533</v>
      </c>
    </row>
    <row r="5" spans="2:38" ht="72.75" customHeight="1" x14ac:dyDescent="0.2">
      <c r="B5" s="285"/>
      <c r="P5" s="417"/>
      <c r="Q5" s="417"/>
      <c r="R5" s="417"/>
      <c r="S5" s="417"/>
      <c r="T5" s="417"/>
      <c r="U5" s="417"/>
      <c r="V5" s="417"/>
      <c r="W5" s="417"/>
      <c r="X5" s="417"/>
      <c r="Y5" s="417"/>
      <c r="Z5" s="417"/>
      <c r="AA5" s="417"/>
      <c r="AB5" s="417"/>
      <c r="AC5" s="417"/>
      <c r="AD5" s="417"/>
      <c r="AE5" s="417"/>
      <c r="AF5" s="417"/>
      <c r="AG5" s="417"/>
      <c r="AH5" s="417"/>
      <c r="AI5" s="417"/>
      <c r="AJ5" s="417"/>
      <c r="AK5" s="417"/>
      <c r="AL5" s="417"/>
    </row>
    <row r="6" spans="2:38" ht="122.25" customHeight="1" x14ac:dyDescent="0.2">
      <c r="B6" s="327" t="s">
        <v>530</v>
      </c>
      <c r="E6" s="398" t="s">
        <v>596</v>
      </c>
      <c r="F6" s="400"/>
      <c r="G6" s="401" t="s">
        <v>595</v>
      </c>
      <c r="H6" s="402"/>
      <c r="P6" s="417"/>
      <c r="Q6" s="417"/>
      <c r="R6" s="417"/>
      <c r="S6" s="417"/>
      <c r="T6" s="417"/>
      <c r="U6" s="417"/>
      <c r="V6" s="417">
        <f>60+388+24</f>
        <v>472</v>
      </c>
      <c r="W6" s="417"/>
      <c r="X6" s="417"/>
      <c r="Y6" s="417"/>
      <c r="Z6" s="417"/>
      <c r="AA6" s="417"/>
      <c r="AB6" s="417"/>
      <c r="AC6" s="417"/>
      <c r="AD6" s="417"/>
      <c r="AE6" s="417"/>
      <c r="AF6" s="417" t="s">
        <v>531</v>
      </c>
      <c r="AG6" s="417"/>
      <c r="AH6" s="417"/>
      <c r="AI6" s="417"/>
      <c r="AJ6" s="417"/>
      <c r="AK6" s="417"/>
      <c r="AL6" s="417"/>
    </row>
    <row r="7" spans="2:38" ht="20.25" customHeight="1" x14ac:dyDescent="0.2">
      <c r="B7" s="328"/>
      <c r="P7" s="417"/>
      <c r="Q7" s="417"/>
      <c r="R7" s="417"/>
      <c r="S7" s="417"/>
      <c r="T7" s="417"/>
      <c r="U7" s="417"/>
      <c r="V7" s="417">
        <f>188+4+289+104</f>
        <v>585</v>
      </c>
      <c r="W7" s="417"/>
      <c r="X7" s="417"/>
      <c r="Y7" s="417"/>
      <c r="Z7" s="417"/>
      <c r="AA7" s="417"/>
      <c r="AB7" s="417"/>
      <c r="AC7" s="417"/>
      <c r="AD7" s="417"/>
      <c r="AE7" s="417"/>
      <c r="AF7" s="417"/>
      <c r="AG7" s="417"/>
      <c r="AH7" s="417"/>
      <c r="AI7" s="417"/>
      <c r="AJ7" s="417"/>
      <c r="AK7" s="417"/>
      <c r="AL7" s="417"/>
    </row>
    <row r="8" spans="2:38" ht="14.25" x14ac:dyDescent="0.2">
      <c r="B8" s="284"/>
      <c r="P8" s="417"/>
      <c r="Q8" s="417"/>
      <c r="R8" s="417"/>
      <c r="S8" s="417"/>
      <c r="T8" s="417"/>
      <c r="U8" s="417"/>
      <c r="V8" s="417">
        <f>V6+V7</f>
        <v>1057</v>
      </c>
      <c r="W8" s="417"/>
      <c r="X8" s="417"/>
      <c r="Y8" s="417"/>
      <c r="Z8" s="417"/>
      <c r="AA8" s="417"/>
      <c r="AB8" s="417"/>
      <c r="AC8" s="417"/>
      <c r="AD8" s="417"/>
      <c r="AE8" s="417"/>
      <c r="AF8" s="417"/>
      <c r="AG8" s="417"/>
      <c r="AH8" s="417"/>
      <c r="AI8" s="417"/>
      <c r="AJ8" s="417"/>
      <c r="AK8" s="417"/>
      <c r="AL8" s="417"/>
    </row>
    <row r="9" spans="2:38" ht="14.25" x14ac:dyDescent="0.2">
      <c r="B9" s="327" t="s">
        <v>529</v>
      </c>
      <c r="P9" s="417"/>
      <c r="Q9" s="417"/>
      <c r="R9" s="417"/>
      <c r="S9" s="417"/>
      <c r="T9" s="417"/>
      <c r="U9" s="417"/>
      <c r="V9" s="417">
        <v>746</v>
      </c>
      <c r="W9" s="417"/>
      <c r="X9" s="417"/>
      <c r="Y9" s="417"/>
      <c r="Z9" s="417"/>
      <c r="AA9" s="417"/>
      <c r="AB9" s="417"/>
      <c r="AC9" s="417"/>
      <c r="AD9" s="417"/>
      <c r="AE9" s="417"/>
      <c r="AF9" s="417"/>
      <c r="AG9" s="417"/>
      <c r="AH9" s="417"/>
      <c r="AI9" s="417"/>
      <c r="AJ9" s="417"/>
      <c r="AK9" s="417"/>
      <c r="AL9" s="417"/>
    </row>
    <row r="10" spans="2:38" ht="14.25" x14ac:dyDescent="0.2">
      <c r="B10" s="329"/>
      <c r="P10" s="417"/>
      <c r="Q10" s="417"/>
      <c r="R10" s="417"/>
      <c r="S10" s="417"/>
      <c r="T10" s="417"/>
      <c r="U10" s="417"/>
      <c r="V10" s="417">
        <f>V8-V9</f>
        <v>311</v>
      </c>
      <c r="W10" s="417"/>
      <c r="X10" s="417"/>
      <c r="Y10" s="417"/>
      <c r="Z10" s="417"/>
      <c r="AA10" s="417"/>
      <c r="AB10" s="417"/>
      <c r="AC10" s="417"/>
      <c r="AD10" s="417"/>
      <c r="AE10" s="417"/>
      <c r="AF10" s="417"/>
      <c r="AG10" s="417"/>
      <c r="AH10" s="417"/>
      <c r="AI10" s="417"/>
      <c r="AJ10" s="417"/>
      <c r="AK10" s="417"/>
      <c r="AL10" s="417"/>
    </row>
    <row r="11" spans="2:38" ht="14.25" x14ac:dyDescent="0.2">
      <c r="B11" s="329"/>
      <c r="P11" s="417"/>
      <c r="Q11" s="417"/>
      <c r="R11" s="417"/>
      <c r="S11" s="417"/>
      <c r="T11" s="417"/>
      <c r="U11" s="417"/>
      <c r="V11" s="417">
        <v>250</v>
      </c>
      <c r="W11" s="417"/>
      <c r="X11" s="417"/>
      <c r="Y11" s="417"/>
      <c r="Z11" s="417"/>
      <c r="AA11" s="417"/>
      <c r="AB11" s="417"/>
      <c r="AC11" s="417"/>
      <c r="AD11" s="417"/>
      <c r="AE11" s="417"/>
      <c r="AF11" s="417"/>
      <c r="AG11" s="417"/>
      <c r="AH11" s="417"/>
      <c r="AI11" s="417"/>
      <c r="AJ11" s="417"/>
      <c r="AK11" s="417"/>
      <c r="AL11" s="417"/>
    </row>
    <row r="12" spans="2:38" ht="113.25" customHeight="1" x14ac:dyDescent="0.2">
      <c r="B12" s="329"/>
      <c r="E12" s="401" t="s">
        <v>597</v>
      </c>
      <c r="F12" s="407"/>
      <c r="G12" s="402"/>
      <c r="I12" s="411" t="s">
        <v>594</v>
      </c>
      <c r="P12" s="417"/>
      <c r="Q12" s="417"/>
      <c r="R12" s="417"/>
      <c r="S12" s="417"/>
      <c r="T12" s="417"/>
      <c r="U12" s="417"/>
      <c r="V12" s="417">
        <f>V10-V11</f>
        <v>61</v>
      </c>
      <c r="W12" s="417"/>
      <c r="X12" s="417"/>
      <c r="Y12" s="417"/>
      <c r="Z12" s="417"/>
      <c r="AA12" s="417"/>
      <c r="AB12" s="417"/>
      <c r="AC12" s="417"/>
      <c r="AD12" s="417"/>
      <c r="AE12" s="417"/>
      <c r="AF12" s="417"/>
      <c r="AG12" s="417"/>
      <c r="AH12" s="417"/>
      <c r="AI12" s="417"/>
      <c r="AJ12" s="417"/>
      <c r="AK12" s="417"/>
      <c r="AL12" s="417"/>
    </row>
    <row r="13" spans="2:38" ht="51" customHeight="1" x14ac:dyDescent="0.2">
      <c r="B13" s="329"/>
      <c r="I13" s="412"/>
      <c r="P13" s="417"/>
      <c r="Q13" s="417"/>
      <c r="R13" s="417"/>
      <c r="S13" s="417"/>
      <c r="T13" s="417"/>
      <c r="U13" s="417"/>
      <c r="V13" s="417">
        <v>13</v>
      </c>
      <c r="W13" s="417"/>
      <c r="X13" s="417"/>
      <c r="Y13" s="417"/>
      <c r="Z13" s="417"/>
      <c r="AA13" s="417"/>
      <c r="AB13" s="417"/>
      <c r="AC13" s="417"/>
      <c r="AD13" s="417"/>
      <c r="AE13" s="417"/>
      <c r="AF13" s="417"/>
      <c r="AG13" s="417"/>
      <c r="AH13" s="417"/>
      <c r="AI13" s="417"/>
      <c r="AJ13" s="417"/>
      <c r="AK13" s="417"/>
      <c r="AL13" s="417"/>
    </row>
    <row r="14" spans="2:38" ht="112.5" customHeight="1" x14ac:dyDescent="0.2">
      <c r="B14" s="328"/>
      <c r="E14" s="403" t="s">
        <v>599</v>
      </c>
      <c r="F14" s="408"/>
      <c r="G14" s="404"/>
      <c r="I14" s="413"/>
      <c r="P14" s="417"/>
      <c r="Q14" s="418"/>
      <c r="R14" s="417"/>
      <c r="S14" s="417"/>
      <c r="T14" s="417"/>
      <c r="U14" s="417"/>
      <c r="V14" s="417">
        <f>V12-V13</f>
        <v>48</v>
      </c>
      <c r="W14" s="417"/>
      <c r="X14" s="417"/>
      <c r="Y14" s="417"/>
      <c r="Z14" s="417"/>
      <c r="AA14" s="417"/>
      <c r="AB14" s="417"/>
      <c r="AC14" s="417"/>
      <c r="AD14" s="417"/>
      <c r="AE14" s="417"/>
      <c r="AF14" s="417"/>
      <c r="AG14" s="417"/>
      <c r="AH14" s="417"/>
      <c r="AI14" s="417"/>
      <c r="AJ14" s="417"/>
      <c r="AK14" s="417"/>
      <c r="AL14" s="417"/>
    </row>
    <row r="15" spans="2:38" ht="14.25" x14ac:dyDescent="0.2">
      <c r="B15" s="284"/>
      <c r="P15" s="417"/>
      <c r="Q15" s="418"/>
      <c r="R15" s="417"/>
      <c r="S15" s="417"/>
      <c r="T15" s="417"/>
      <c r="U15" s="417"/>
      <c r="V15" s="417"/>
      <c r="W15" s="417"/>
      <c r="X15" s="417"/>
      <c r="Y15" s="417"/>
      <c r="Z15" s="417"/>
      <c r="AA15" s="417"/>
      <c r="AB15" s="417"/>
      <c r="AC15" s="417"/>
      <c r="AD15" s="417"/>
      <c r="AE15" s="417"/>
      <c r="AF15" s="417"/>
      <c r="AG15" s="417"/>
      <c r="AH15" s="417"/>
      <c r="AI15" s="417"/>
      <c r="AJ15" s="417"/>
      <c r="AK15" s="417"/>
      <c r="AL15" s="417"/>
    </row>
    <row r="16" spans="2:38" ht="14.25" x14ac:dyDescent="0.2">
      <c r="B16" s="284"/>
      <c r="P16" s="417"/>
      <c r="Q16" s="418"/>
      <c r="R16" s="417"/>
      <c r="S16" s="417"/>
      <c r="T16" s="417"/>
      <c r="U16" s="417"/>
      <c r="V16" s="417"/>
      <c r="W16" s="417"/>
      <c r="X16" s="417"/>
      <c r="Y16" s="417"/>
      <c r="Z16" s="417"/>
      <c r="AA16" s="417"/>
      <c r="AB16" s="417"/>
      <c r="AC16" s="417"/>
      <c r="AD16" s="417"/>
      <c r="AE16" s="417"/>
      <c r="AF16" s="417"/>
      <c r="AG16" s="417"/>
      <c r="AH16" s="417"/>
      <c r="AI16" s="417"/>
      <c r="AJ16" s="417"/>
      <c r="AK16" s="417"/>
      <c r="AL16" s="417"/>
    </row>
    <row r="17" spans="2:38" ht="14.25" x14ac:dyDescent="0.2">
      <c r="B17" s="327" t="s">
        <v>528</v>
      </c>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row>
    <row r="18" spans="2:38" ht="15" customHeight="1" x14ac:dyDescent="0.2">
      <c r="B18" s="329"/>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row>
    <row r="19" spans="2:38" ht="14.25" hidden="1" customHeight="1" x14ac:dyDescent="0.2">
      <c r="B19" s="329"/>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0" spans="2:38" ht="14.25" hidden="1" customHeight="1" x14ac:dyDescent="0.2">
      <c r="B20" s="329"/>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row>
    <row r="21" spans="2:38" ht="14.25" hidden="1" customHeight="1" x14ac:dyDescent="0.2">
      <c r="B21" s="329"/>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row>
    <row r="22" spans="2:38" ht="80.25" customHeight="1" x14ac:dyDescent="0.2">
      <c r="B22" s="328"/>
      <c r="E22" s="405" t="s">
        <v>600</v>
      </c>
      <c r="F22" s="409"/>
      <c r="G22" s="406"/>
      <c r="I22" s="414" t="s">
        <v>598</v>
      </c>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row>
    <row r="23" spans="2:38" ht="14.25" x14ac:dyDescent="0.2">
      <c r="B23" s="284"/>
      <c r="E23" s="399"/>
      <c r="F23" s="399"/>
      <c r="I23" s="415"/>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row>
    <row r="24" spans="2:38" ht="36.75" customHeight="1" x14ac:dyDescent="0.2">
      <c r="B24" s="327" t="s">
        <v>527</v>
      </c>
      <c r="I24" s="416"/>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row>
    <row r="25" spans="2:38" ht="14.25" x14ac:dyDescent="0.2">
      <c r="B25" s="329"/>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row>
    <row r="26" spans="2:38" ht="72.75" customHeight="1" x14ac:dyDescent="0.2">
      <c r="B26" s="329"/>
      <c r="E26" s="403" t="s">
        <v>601</v>
      </c>
      <c r="F26" s="408"/>
      <c r="G26" s="404"/>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row>
    <row r="27" spans="2:38" ht="14.25" customHeight="1" x14ac:dyDescent="0.2">
      <c r="B27" s="328"/>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row>
    <row r="28" spans="2:38" ht="14.25" hidden="1" customHeight="1" x14ac:dyDescent="0.2">
      <c r="B28" s="410"/>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row>
    <row r="29" spans="2:38" ht="14.25" hidden="1" customHeight="1" x14ac:dyDescent="0.2">
      <c r="B29" s="410"/>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row>
    <row r="30" spans="2:38" ht="65.25" customHeight="1" x14ac:dyDescent="0.2">
      <c r="B30" s="410"/>
      <c r="O30" s="417" t="s">
        <v>535</v>
      </c>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row>
    <row r="31" spans="2:38" x14ac:dyDescent="0.3">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row>
    <row r="32" spans="2:38" x14ac:dyDescent="0.3">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row>
    <row r="33" spans="16:38" x14ac:dyDescent="0.3">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row>
    <row r="34" spans="16:38" x14ac:dyDescent="0.3">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row>
  </sheetData>
  <mergeCells count="11">
    <mergeCell ref="I12:I14"/>
    <mergeCell ref="I22:I24"/>
    <mergeCell ref="B6:B7"/>
    <mergeCell ref="B9:B14"/>
    <mergeCell ref="B17:B22"/>
    <mergeCell ref="G6:H6"/>
    <mergeCell ref="E12:G12"/>
    <mergeCell ref="E14:G14"/>
    <mergeCell ref="E22:G22"/>
    <mergeCell ref="E26:G26"/>
    <mergeCell ref="B24:B2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B51B6-0457-47EC-9988-709924D73B70}">
  <sheetPr>
    <tabColor rgb="FF00B050"/>
  </sheetPr>
  <dimension ref="A1:K47"/>
  <sheetViews>
    <sheetView topLeftCell="C16" zoomScale="70" zoomScaleNormal="70" workbookViewId="0">
      <selection activeCell="M41" sqref="M41"/>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4.25" style="221" customWidth="1"/>
    <col min="9" max="9" width="35.375" style="221" customWidth="1"/>
    <col min="10" max="16384" width="9.5" style="222"/>
  </cols>
  <sheetData>
    <row r="1" spans="2:11" x14ac:dyDescent="0.25">
      <c r="B1" s="220" t="s">
        <v>332</v>
      </c>
      <c r="D1" s="221"/>
      <c r="E1" s="221"/>
    </row>
    <row r="2" spans="2:11" x14ac:dyDescent="0.25">
      <c r="B2" s="223" t="s">
        <v>333</v>
      </c>
      <c r="C2" s="334" t="s">
        <v>289</v>
      </c>
      <c r="D2" s="334"/>
      <c r="E2" s="334"/>
      <c r="F2" s="334"/>
      <c r="G2" s="334"/>
      <c r="H2" s="334"/>
      <c r="I2" s="334"/>
      <c r="J2" s="225"/>
      <c r="K2" s="225"/>
    </row>
    <row r="3" spans="2:11" ht="3" hidden="1" customHeight="1" x14ac:dyDescent="0.25">
      <c r="B3" s="226" t="s">
        <v>334</v>
      </c>
      <c r="C3" s="227"/>
      <c r="D3" s="228" t="s">
        <v>335</v>
      </c>
      <c r="E3" s="228" t="s">
        <v>336</v>
      </c>
      <c r="F3" s="228" t="s">
        <v>337</v>
      </c>
      <c r="G3" s="227" t="s">
        <v>338</v>
      </c>
      <c r="H3" s="227" t="s">
        <v>339</v>
      </c>
      <c r="I3" s="229" t="s">
        <v>340</v>
      </c>
    </row>
    <row r="4" spans="2:11" hidden="1" x14ac:dyDescent="0.25">
      <c r="B4" s="333" t="s">
        <v>341</v>
      </c>
      <c r="C4" s="227" t="s">
        <v>342</v>
      </c>
      <c r="D4" s="230"/>
      <c r="E4" s="230"/>
      <c r="F4" s="230"/>
      <c r="G4" s="231"/>
      <c r="H4" s="231"/>
      <c r="I4" s="232"/>
    </row>
    <row r="5" spans="2:11" hidden="1" x14ac:dyDescent="0.25">
      <c r="B5" s="333"/>
      <c r="C5" s="227" t="s">
        <v>343</v>
      </c>
      <c r="D5" s="230"/>
      <c r="E5" s="230"/>
      <c r="F5" s="230"/>
      <c r="G5" s="231"/>
      <c r="H5" s="231"/>
      <c r="I5" s="232"/>
    </row>
    <row r="6" spans="2:11" hidden="1" x14ac:dyDescent="0.25">
      <c r="B6" s="333"/>
      <c r="C6" s="227" t="s">
        <v>344</v>
      </c>
      <c r="D6" s="230"/>
      <c r="E6" s="230"/>
      <c r="F6" s="230"/>
      <c r="G6" s="231"/>
      <c r="H6" s="231"/>
      <c r="I6" s="232"/>
    </row>
    <row r="7" spans="2:11" ht="31.5" hidden="1" x14ac:dyDescent="0.25">
      <c r="B7" s="333" t="s">
        <v>345</v>
      </c>
      <c r="C7" s="227" t="s">
        <v>346</v>
      </c>
      <c r="D7" s="230"/>
      <c r="E7" s="230"/>
      <c r="F7" s="230"/>
      <c r="G7" s="231"/>
      <c r="H7" s="231"/>
      <c r="I7" s="232"/>
    </row>
    <row r="8" spans="2:11" ht="31.5" hidden="1" x14ac:dyDescent="0.25">
      <c r="B8" s="333"/>
      <c r="C8" s="227" t="s">
        <v>347</v>
      </c>
      <c r="D8" s="230"/>
      <c r="E8" s="230"/>
      <c r="F8" s="230"/>
      <c r="G8" s="231"/>
      <c r="H8" s="231"/>
      <c r="I8" s="232"/>
    </row>
    <row r="9" spans="2:11" ht="31.5" hidden="1" x14ac:dyDescent="0.25">
      <c r="B9" s="333"/>
      <c r="C9" s="227" t="s">
        <v>348</v>
      </c>
      <c r="D9" s="230"/>
      <c r="E9" s="230"/>
      <c r="F9" s="230"/>
      <c r="G9" s="227"/>
      <c r="H9" s="227"/>
      <c r="I9" s="229"/>
    </row>
    <row r="10" spans="2:11" ht="31.5" hidden="1" x14ac:dyDescent="0.25">
      <c r="B10" s="333"/>
      <c r="C10" s="227" t="s">
        <v>349</v>
      </c>
      <c r="D10" s="230"/>
      <c r="E10" s="230"/>
      <c r="F10" s="230"/>
      <c r="G10" s="233"/>
      <c r="H10" s="233"/>
      <c r="I10" s="232"/>
    </row>
    <row r="11" spans="2:11" ht="31.5" hidden="1" x14ac:dyDescent="0.25">
      <c r="B11" s="333"/>
      <c r="C11" s="227" t="s">
        <v>350</v>
      </c>
      <c r="D11" s="230"/>
      <c r="E11" s="230"/>
      <c r="F11" s="230"/>
      <c r="G11" s="231"/>
      <c r="H11" s="231"/>
      <c r="I11" s="232"/>
      <c r="J11" s="235"/>
    </row>
    <row r="12" spans="2:11" hidden="1" x14ac:dyDescent="0.25">
      <c r="B12" s="228" t="s">
        <v>351</v>
      </c>
      <c r="C12" s="227" t="s">
        <v>352</v>
      </c>
      <c r="D12" s="236"/>
      <c r="E12" s="236"/>
      <c r="F12" s="236"/>
      <c r="G12" s="227" t="s">
        <v>353</v>
      </c>
      <c r="H12" s="227"/>
      <c r="I12" s="231"/>
    </row>
    <row r="13" spans="2:11" hidden="1" x14ac:dyDescent="0.25">
      <c r="B13" s="238"/>
      <c r="C13" s="239"/>
      <c r="D13" s="240"/>
      <c r="E13" s="240"/>
      <c r="F13" s="240"/>
      <c r="G13" s="239"/>
      <c r="H13" s="239"/>
      <c r="I13" s="239"/>
    </row>
    <row r="14" spans="2:11" x14ac:dyDescent="0.25">
      <c r="B14" s="276" t="s">
        <v>354</v>
      </c>
      <c r="C14" s="227"/>
      <c r="D14" s="228" t="s">
        <v>335</v>
      </c>
      <c r="E14" s="228" t="s">
        <v>336</v>
      </c>
      <c r="F14" s="228" t="s">
        <v>337</v>
      </c>
      <c r="G14" s="227" t="s">
        <v>338</v>
      </c>
      <c r="H14" s="227"/>
      <c r="I14" s="229" t="s">
        <v>355</v>
      </c>
    </row>
    <row r="15" spans="2:11" ht="78.75" x14ac:dyDescent="0.25">
      <c r="B15" s="333" t="s">
        <v>341</v>
      </c>
      <c r="C15" s="227" t="s">
        <v>342</v>
      </c>
      <c r="D15" s="230" t="s">
        <v>335</v>
      </c>
      <c r="E15" s="228"/>
      <c r="F15" s="228"/>
      <c r="G15" s="278" t="s">
        <v>447</v>
      </c>
      <c r="H15" s="278"/>
      <c r="I15" s="232">
        <v>4</v>
      </c>
    </row>
    <row r="16" spans="2:11" ht="409.5" x14ac:dyDescent="0.25">
      <c r="B16" s="333"/>
      <c r="C16" s="227" t="s">
        <v>343</v>
      </c>
      <c r="D16" s="230" t="s">
        <v>335</v>
      </c>
      <c r="E16" s="228"/>
      <c r="F16" s="228"/>
      <c r="G16" s="278" t="s">
        <v>448</v>
      </c>
      <c r="H16" s="278"/>
      <c r="I16" s="232">
        <v>5</v>
      </c>
    </row>
    <row r="17" spans="2:10" ht="195.75" x14ac:dyDescent="0.25">
      <c r="B17" s="333"/>
      <c r="C17" s="227" t="s">
        <v>415</v>
      </c>
      <c r="D17" s="230" t="s">
        <v>335</v>
      </c>
      <c r="E17" s="228"/>
      <c r="F17" s="228"/>
      <c r="G17" s="278" t="s">
        <v>449</v>
      </c>
      <c r="H17" s="278"/>
      <c r="I17" s="232">
        <v>4</v>
      </c>
    </row>
    <row r="18" spans="2:10" ht="208.5" customHeight="1" x14ac:dyDescent="0.25">
      <c r="B18" s="333" t="s">
        <v>281</v>
      </c>
      <c r="C18" s="227" t="s">
        <v>357</v>
      </c>
      <c r="D18" s="230" t="s">
        <v>335</v>
      </c>
      <c r="E18" s="228"/>
      <c r="F18" s="228"/>
      <c r="G18" s="278" t="s">
        <v>450</v>
      </c>
      <c r="H18" s="278"/>
      <c r="I18" s="232">
        <v>4</v>
      </c>
    </row>
    <row r="19" spans="2:10" ht="358.5" customHeight="1" x14ac:dyDescent="0.25">
      <c r="B19" s="333"/>
      <c r="C19" s="227" t="s">
        <v>358</v>
      </c>
      <c r="D19" s="230" t="s">
        <v>335</v>
      </c>
      <c r="E19" s="228"/>
      <c r="F19" s="228"/>
      <c r="G19" s="281" t="s">
        <v>451</v>
      </c>
      <c r="H19" s="281"/>
      <c r="I19" s="232">
        <v>5</v>
      </c>
    </row>
    <row r="20" spans="2:10" ht="236.25" x14ac:dyDescent="0.25">
      <c r="B20" s="333"/>
      <c r="C20" s="227" t="s">
        <v>359</v>
      </c>
      <c r="D20" s="230" t="s">
        <v>335</v>
      </c>
      <c r="E20" s="228"/>
      <c r="F20" s="228"/>
      <c r="G20" s="278" t="s">
        <v>452</v>
      </c>
      <c r="H20" s="278"/>
      <c r="I20" s="232">
        <v>5</v>
      </c>
    </row>
    <row r="21" spans="2:10" ht="167.25" customHeight="1" x14ac:dyDescent="0.25">
      <c r="B21" s="333"/>
      <c r="C21" s="227" t="s">
        <v>360</v>
      </c>
      <c r="D21" s="232" t="s">
        <v>335</v>
      </c>
      <c r="E21" s="228"/>
      <c r="F21" s="229"/>
      <c r="G21" s="278" t="s">
        <v>453</v>
      </c>
      <c r="H21" s="278"/>
      <c r="I21" s="232">
        <v>4</v>
      </c>
    </row>
    <row r="22" spans="2:10" ht="409.6" thickBot="1" x14ac:dyDescent="0.3">
      <c r="B22" s="333"/>
      <c r="C22" s="227" t="s">
        <v>361</v>
      </c>
      <c r="D22" s="230" t="s">
        <v>335</v>
      </c>
      <c r="E22" s="228"/>
      <c r="F22" s="228"/>
      <c r="G22" s="231" t="s">
        <v>454</v>
      </c>
      <c r="H22" s="231"/>
      <c r="I22" s="232">
        <v>4</v>
      </c>
    </row>
    <row r="23" spans="2:10" ht="16.5" thickBot="1" x14ac:dyDescent="0.3">
      <c r="B23" s="228" t="s">
        <v>351</v>
      </c>
      <c r="C23" s="227" t="s">
        <v>352</v>
      </c>
      <c r="D23" s="230">
        <v>7</v>
      </c>
      <c r="E23" s="228">
        <v>0</v>
      </c>
      <c r="F23" s="228">
        <v>0</v>
      </c>
      <c r="G23" s="227" t="s">
        <v>353</v>
      </c>
      <c r="H23" s="227"/>
      <c r="I23" s="258">
        <f>SUM(I15:I22)</f>
        <v>35</v>
      </c>
      <c r="J23" s="259">
        <f>I23/40</f>
        <v>0.875</v>
      </c>
    </row>
    <row r="24" spans="2:10" ht="6.75" customHeight="1" x14ac:dyDescent="0.25">
      <c r="B24" s="242"/>
      <c r="C24" s="243"/>
      <c r="D24" s="244"/>
      <c r="E24" s="244"/>
      <c r="F24" s="244"/>
      <c r="G24" s="243"/>
      <c r="H24" s="243"/>
      <c r="I24" s="243"/>
    </row>
    <row r="25" spans="2:10" hidden="1" x14ac:dyDescent="0.25">
      <c r="B25" s="226" t="s">
        <v>362</v>
      </c>
      <c r="C25" s="227"/>
      <c r="D25" s="228" t="s">
        <v>335</v>
      </c>
      <c r="E25" s="228" t="s">
        <v>336</v>
      </c>
      <c r="F25" s="228" t="s">
        <v>337</v>
      </c>
      <c r="G25" s="227" t="s">
        <v>338</v>
      </c>
      <c r="H25" s="227"/>
      <c r="I25" s="229" t="s">
        <v>355</v>
      </c>
    </row>
    <row r="26" spans="2:10" hidden="1" x14ac:dyDescent="0.25">
      <c r="B26" s="333" t="s">
        <v>341</v>
      </c>
      <c r="C26" s="227" t="s">
        <v>342</v>
      </c>
      <c r="D26" s="247"/>
      <c r="E26" s="240"/>
      <c r="F26" s="247"/>
      <c r="G26" s="231"/>
      <c r="H26" s="231"/>
      <c r="I26" s="232"/>
    </row>
    <row r="27" spans="2:10" hidden="1" x14ac:dyDescent="0.25">
      <c r="B27" s="333"/>
      <c r="C27" s="227" t="s">
        <v>343</v>
      </c>
      <c r="D27" s="240"/>
      <c r="E27" s="247"/>
      <c r="F27" s="247"/>
      <c r="G27" s="231"/>
      <c r="H27" s="231"/>
      <c r="I27" s="232"/>
    </row>
    <row r="28" spans="2:10" ht="63" hidden="1" x14ac:dyDescent="0.25">
      <c r="B28" s="333"/>
      <c r="C28" s="227" t="s">
        <v>356</v>
      </c>
      <c r="D28" s="240"/>
      <c r="E28" s="247"/>
      <c r="F28" s="247"/>
      <c r="G28" s="231"/>
      <c r="H28" s="231"/>
      <c r="I28" s="232"/>
    </row>
    <row r="29" spans="2:10" hidden="1" x14ac:dyDescent="0.25">
      <c r="B29" s="333" t="s">
        <v>367</v>
      </c>
      <c r="C29" s="227" t="s">
        <v>368</v>
      </c>
      <c r="D29" s="247"/>
      <c r="E29" s="247"/>
      <c r="F29" s="247"/>
      <c r="G29" s="227"/>
      <c r="H29" s="227"/>
      <c r="I29" s="229"/>
    </row>
    <row r="30" spans="2:10" ht="31.5" hidden="1" x14ac:dyDescent="0.25">
      <c r="B30" s="333"/>
      <c r="C30" s="227" t="s">
        <v>369</v>
      </c>
      <c r="D30" s="247"/>
      <c r="E30" s="247"/>
      <c r="F30" s="247"/>
      <c r="G30" s="227"/>
      <c r="H30" s="227"/>
      <c r="I30" s="229"/>
    </row>
    <row r="31" spans="2:10" hidden="1" x14ac:dyDescent="0.25">
      <c r="B31" s="333"/>
      <c r="C31" s="227" t="s">
        <v>370</v>
      </c>
      <c r="D31" s="247"/>
      <c r="E31" s="247"/>
      <c r="F31" s="247"/>
      <c r="G31" s="227"/>
      <c r="H31" s="227"/>
      <c r="I31" s="229"/>
    </row>
    <row r="32" spans="2:10" hidden="1" x14ac:dyDescent="0.25">
      <c r="B32" s="333"/>
      <c r="C32" s="227" t="s">
        <v>371</v>
      </c>
      <c r="D32" s="247"/>
      <c r="E32" s="247"/>
      <c r="F32" s="247"/>
      <c r="G32" s="227"/>
      <c r="H32" s="227"/>
      <c r="I32" s="229"/>
    </row>
    <row r="33" spans="1:9" ht="31.5" hidden="1" x14ac:dyDescent="0.25">
      <c r="B33" s="333"/>
      <c r="C33" s="227" t="s">
        <v>372</v>
      </c>
      <c r="D33" s="247"/>
      <c r="E33" s="247"/>
      <c r="F33" s="247"/>
      <c r="G33" s="227"/>
      <c r="H33" s="227"/>
      <c r="I33" s="229"/>
    </row>
    <row r="34" spans="1:9" hidden="1" x14ac:dyDescent="0.25">
      <c r="B34" s="333" t="s">
        <v>373</v>
      </c>
      <c r="C34" s="227" t="s">
        <v>374</v>
      </c>
      <c r="D34" s="240"/>
      <c r="E34" s="247"/>
      <c r="F34" s="247"/>
      <c r="G34" s="231"/>
      <c r="H34" s="231"/>
      <c r="I34" s="232"/>
    </row>
    <row r="35" spans="1:9" hidden="1" x14ac:dyDescent="0.25">
      <c r="B35" s="333"/>
      <c r="C35" s="227" t="s">
        <v>377</v>
      </c>
      <c r="D35" s="247"/>
      <c r="E35" s="247"/>
      <c r="F35" s="240"/>
      <c r="G35" s="231"/>
      <c r="H35" s="231"/>
      <c r="I35" s="229"/>
    </row>
    <row r="36" spans="1:9" hidden="1" x14ac:dyDescent="0.25">
      <c r="B36" s="333"/>
      <c r="C36" s="227" t="s">
        <v>379</v>
      </c>
      <c r="D36" s="240"/>
      <c r="E36" s="247"/>
      <c r="F36" s="247"/>
      <c r="G36" s="231"/>
      <c r="H36" s="231"/>
      <c r="I36" s="232"/>
    </row>
    <row r="37" spans="1:9" hidden="1" x14ac:dyDescent="0.25">
      <c r="B37" s="333"/>
      <c r="C37" s="227" t="s">
        <v>381</v>
      </c>
      <c r="D37" s="247"/>
      <c r="E37" s="247"/>
      <c r="F37" s="240"/>
      <c r="G37" s="231"/>
      <c r="H37" s="231"/>
      <c r="I37" s="229"/>
    </row>
    <row r="38" spans="1:9" hidden="1" x14ac:dyDescent="0.25">
      <c r="B38" s="333"/>
      <c r="C38" s="227" t="s">
        <v>383</v>
      </c>
      <c r="D38" s="247"/>
      <c r="E38" s="240"/>
      <c r="F38" s="247"/>
      <c r="G38" s="231"/>
      <c r="H38" s="231"/>
      <c r="I38" s="232"/>
    </row>
    <row r="39" spans="1:9" hidden="1" x14ac:dyDescent="0.25">
      <c r="B39" s="228" t="s">
        <v>351</v>
      </c>
      <c r="C39" s="227" t="s">
        <v>352</v>
      </c>
      <c r="D39" s="236"/>
      <c r="E39" s="228"/>
      <c r="F39" s="228"/>
      <c r="G39" s="227" t="s">
        <v>353</v>
      </c>
      <c r="H39" s="227"/>
      <c r="I39" s="231"/>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31.5" x14ac:dyDescent="0.25">
      <c r="C44" s="224"/>
      <c r="D44" s="221" t="s">
        <v>386</v>
      </c>
      <c r="E44" s="262" t="s">
        <v>387</v>
      </c>
      <c r="F44" s="221"/>
      <c r="H44" s="222"/>
    </row>
    <row r="45" spans="1:9" ht="31.5" x14ac:dyDescent="0.25">
      <c r="C45" s="263" t="s">
        <v>388</v>
      </c>
      <c r="D45" s="264" t="s">
        <v>389</v>
      </c>
      <c r="E45" s="265" t="s">
        <v>390</v>
      </c>
      <c r="I45" s="222"/>
    </row>
    <row r="46" spans="1:9" ht="31.5" x14ac:dyDescent="0.25">
      <c r="C46" s="263" t="s">
        <v>391</v>
      </c>
      <c r="D46" s="264" t="s">
        <v>392</v>
      </c>
      <c r="E46" s="265" t="s">
        <v>393</v>
      </c>
      <c r="I46" s="222"/>
    </row>
    <row r="47" spans="1:9" x14ac:dyDescent="0.25">
      <c r="C47" s="263" t="s">
        <v>394</v>
      </c>
      <c r="D47" s="264">
        <v>5</v>
      </c>
      <c r="E47" s="265">
        <v>1</v>
      </c>
      <c r="I47" s="222"/>
    </row>
  </sheetData>
  <mergeCells count="9">
    <mergeCell ref="B29:B33"/>
    <mergeCell ref="B34:B38"/>
    <mergeCell ref="C43:I43"/>
    <mergeCell ref="C2:I2"/>
    <mergeCell ref="B4:B6"/>
    <mergeCell ref="B7:B11"/>
    <mergeCell ref="B15:B17"/>
    <mergeCell ref="B18:B22"/>
    <mergeCell ref="B26:B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03ABE-A2AA-4B63-97B2-829A5DCFEE97}">
  <sheetPr>
    <tabColor rgb="FF00B050"/>
  </sheetPr>
  <dimension ref="A1:K47"/>
  <sheetViews>
    <sheetView topLeftCell="B1" zoomScale="70" zoomScaleNormal="70" workbookViewId="0">
      <selection activeCell="I1" sqref="I1"/>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4.25" style="221" customWidth="1"/>
    <col min="9" max="9" width="35.375" style="221" customWidth="1"/>
    <col min="10" max="16384" width="9.5" style="222"/>
  </cols>
  <sheetData>
    <row r="1" spans="2:11" x14ac:dyDescent="0.25">
      <c r="B1" s="220" t="s">
        <v>332</v>
      </c>
      <c r="D1" s="221"/>
      <c r="E1" s="221"/>
    </row>
    <row r="2" spans="2:11" x14ac:dyDescent="0.25">
      <c r="B2" s="223" t="s">
        <v>333</v>
      </c>
      <c r="C2" s="334" t="s">
        <v>290</v>
      </c>
      <c r="D2" s="334"/>
      <c r="E2" s="334"/>
      <c r="F2" s="334"/>
      <c r="G2" s="334"/>
      <c r="H2" s="334"/>
      <c r="I2" s="334"/>
      <c r="J2" s="225"/>
      <c r="K2" s="225"/>
    </row>
    <row r="3" spans="2:11" ht="3" hidden="1" customHeight="1" thickBot="1" x14ac:dyDescent="0.3">
      <c r="B3" s="226" t="s">
        <v>334</v>
      </c>
      <c r="C3" s="227"/>
      <c r="D3" s="228" t="s">
        <v>335</v>
      </c>
      <c r="E3" s="228" t="s">
        <v>336</v>
      </c>
      <c r="F3" s="228" t="s">
        <v>337</v>
      </c>
      <c r="G3" s="227" t="s">
        <v>338</v>
      </c>
      <c r="H3" s="227" t="s">
        <v>339</v>
      </c>
      <c r="I3" s="229" t="s">
        <v>340</v>
      </c>
    </row>
    <row r="4" spans="2:11" hidden="1" x14ac:dyDescent="0.25">
      <c r="B4" s="333" t="s">
        <v>341</v>
      </c>
      <c r="C4" s="227" t="s">
        <v>342</v>
      </c>
      <c r="D4" s="230"/>
      <c r="E4" s="230"/>
      <c r="F4" s="230"/>
      <c r="G4" s="231"/>
      <c r="H4" s="231"/>
      <c r="I4" s="232"/>
    </row>
    <row r="5" spans="2:11" hidden="1" x14ac:dyDescent="0.25">
      <c r="B5" s="333"/>
      <c r="C5" s="227" t="s">
        <v>343</v>
      </c>
      <c r="D5" s="230"/>
      <c r="E5" s="230"/>
      <c r="F5" s="230"/>
      <c r="G5" s="231"/>
      <c r="H5" s="231"/>
      <c r="I5" s="232"/>
    </row>
    <row r="6" spans="2:11" hidden="1" x14ac:dyDescent="0.25">
      <c r="B6" s="333"/>
      <c r="C6" s="227" t="s">
        <v>344</v>
      </c>
      <c r="D6" s="230"/>
      <c r="E6" s="230"/>
      <c r="F6" s="230"/>
      <c r="G6" s="231"/>
      <c r="H6" s="231"/>
      <c r="I6" s="232"/>
    </row>
    <row r="7" spans="2:11" ht="31.5" hidden="1" x14ac:dyDescent="0.25">
      <c r="B7" s="333" t="s">
        <v>345</v>
      </c>
      <c r="C7" s="227" t="s">
        <v>346</v>
      </c>
      <c r="D7" s="230"/>
      <c r="E7" s="230"/>
      <c r="F7" s="230"/>
      <c r="G7" s="231"/>
      <c r="H7" s="231"/>
      <c r="I7" s="232"/>
    </row>
    <row r="8" spans="2:11" ht="31.5" hidden="1" x14ac:dyDescent="0.25">
      <c r="B8" s="333"/>
      <c r="C8" s="227" t="s">
        <v>347</v>
      </c>
      <c r="D8" s="230"/>
      <c r="E8" s="230"/>
      <c r="F8" s="230"/>
      <c r="G8" s="231"/>
      <c r="H8" s="231"/>
      <c r="I8" s="232"/>
    </row>
    <row r="9" spans="2:11" ht="31.5" hidden="1" x14ac:dyDescent="0.25">
      <c r="B9" s="333"/>
      <c r="C9" s="227" t="s">
        <v>348</v>
      </c>
      <c r="D9" s="230"/>
      <c r="E9" s="230"/>
      <c r="F9" s="230"/>
      <c r="G9" s="227"/>
      <c r="H9" s="227"/>
      <c r="I9" s="229"/>
    </row>
    <row r="10" spans="2:11" ht="31.5" hidden="1" x14ac:dyDescent="0.25">
      <c r="B10" s="333"/>
      <c r="C10" s="227" t="s">
        <v>349</v>
      </c>
      <c r="D10" s="230"/>
      <c r="E10" s="230"/>
      <c r="F10" s="230"/>
      <c r="G10" s="233"/>
      <c r="H10" s="233"/>
      <c r="I10" s="232"/>
    </row>
    <row r="11" spans="2:11" ht="31.5" hidden="1" x14ac:dyDescent="0.25">
      <c r="B11" s="333"/>
      <c r="C11" s="227" t="s">
        <v>350</v>
      </c>
      <c r="D11" s="230"/>
      <c r="E11" s="230"/>
      <c r="F11" s="230"/>
      <c r="G11" s="231"/>
      <c r="H11" s="231"/>
      <c r="I11" s="232"/>
      <c r="J11" s="235"/>
    </row>
    <row r="12" spans="2:11" hidden="1" x14ac:dyDescent="0.25">
      <c r="B12" s="228" t="s">
        <v>351</v>
      </c>
      <c r="C12" s="227" t="s">
        <v>352</v>
      </c>
      <c r="D12" s="236"/>
      <c r="E12" s="236"/>
      <c r="F12" s="236"/>
      <c r="G12" s="227" t="s">
        <v>353</v>
      </c>
      <c r="H12" s="227"/>
      <c r="I12" s="231"/>
    </row>
    <row r="13" spans="2:11" hidden="1" x14ac:dyDescent="0.25">
      <c r="B13" s="238"/>
      <c r="C13" s="239"/>
      <c r="D13" s="240"/>
      <c r="E13" s="240"/>
      <c r="F13" s="240"/>
      <c r="G13" s="239"/>
      <c r="H13" s="239"/>
      <c r="I13" s="239"/>
    </row>
    <row r="14" spans="2:11" x14ac:dyDescent="0.25">
      <c r="B14" s="276" t="s">
        <v>354</v>
      </c>
      <c r="C14" s="227"/>
      <c r="D14" s="228" t="s">
        <v>335</v>
      </c>
      <c r="E14" s="228" t="s">
        <v>336</v>
      </c>
      <c r="F14" s="228" t="s">
        <v>337</v>
      </c>
      <c r="G14" s="227" t="s">
        <v>338</v>
      </c>
      <c r="H14" s="227"/>
      <c r="I14" s="229" t="s">
        <v>355</v>
      </c>
    </row>
    <row r="15" spans="2:11" ht="204.75" x14ac:dyDescent="0.25">
      <c r="B15" s="333" t="s">
        <v>341</v>
      </c>
      <c r="C15" s="227" t="s">
        <v>342</v>
      </c>
      <c r="D15" s="230" t="s">
        <v>335</v>
      </c>
      <c r="E15" s="228"/>
      <c r="F15" s="228"/>
      <c r="G15" s="278" t="s">
        <v>455</v>
      </c>
      <c r="H15" s="278"/>
      <c r="I15" s="232">
        <v>3</v>
      </c>
    </row>
    <row r="16" spans="2:11" ht="204.75" x14ac:dyDescent="0.25">
      <c r="B16" s="333"/>
      <c r="C16" s="227" t="s">
        <v>343</v>
      </c>
      <c r="D16" s="230" t="s">
        <v>335</v>
      </c>
      <c r="E16" s="228"/>
      <c r="F16" s="228"/>
      <c r="G16" s="278" t="s">
        <v>456</v>
      </c>
      <c r="H16" s="278"/>
      <c r="I16" s="232">
        <v>5</v>
      </c>
    </row>
    <row r="17" spans="2:10" ht="204.75" x14ac:dyDescent="0.25">
      <c r="B17" s="333"/>
      <c r="C17" s="227" t="s">
        <v>415</v>
      </c>
      <c r="D17" s="230" t="s">
        <v>335</v>
      </c>
      <c r="E17" s="228"/>
      <c r="F17" s="228"/>
      <c r="G17" s="278" t="s">
        <v>457</v>
      </c>
      <c r="H17" s="278"/>
      <c r="I17" s="232">
        <v>5</v>
      </c>
    </row>
    <row r="18" spans="2:10" ht="208.5" customHeight="1" x14ac:dyDescent="0.25">
      <c r="B18" s="333" t="s">
        <v>281</v>
      </c>
      <c r="C18" s="227" t="s">
        <v>357</v>
      </c>
      <c r="D18" s="230" t="s">
        <v>335</v>
      </c>
      <c r="E18" s="228"/>
      <c r="F18" s="228"/>
      <c r="G18" s="278" t="s">
        <v>458</v>
      </c>
      <c r="H18" s="278"/>
      <c r="I18" s="232">
        <v>5</v>
      </c>
    </row>
    <row r="19" spans="2:10" ht="358.5" customHeight="1" x14ac:dyDescent="0.25">
      <c r="B19" s="333"/>
      <c r="C19" s="227" t="s">
        <v>358</v>
      </c>
      <c r="D19" s="230" t="s">
        <v>335</v>
      </c>
      <c r="E19" s="228"/>
      <c r="F19" s="228"/>
      <c r="G19" s="281" t="s">
        <v>459</v>
      </c>
      <c r="H19" s="281"/>
      <c r="I19" s="232">
        <v>5</v>
      </c>
    </row>
    <row r="20" spans="2:10" ht="173.25" x14ac:dyDescent="0.25">
      <c r="B20" s="333"/>
      <c r="C20" s="227" t="s">
        <v>359</v>
      </c>
      <c r="D20" s="230" t="s">
        <v>335</v>
      </c>
      <c r="E20" s="228"/>
      <c r="F20" s="228"/>
      <c r="G20" s="278" t="s">
        <v>460</v>
      </c>
      <c r="H20" s="278"/>
      <c r="I20" s="232">
        <v>4</v>
      </c>
    </row>
    <row r="21" spans="2:10" ht="167.25" customHeight="1" x14ac:dyDescent="0.25">
      <c r="B21" s="333"/>
      <c r="C21" s="227" t="s">
        <v>360</v>
      </c>
      <c r="D21" s="232"/>
      <c r="E21" s="228"/>
      <c r="F21" s="229" t="s">
        <v>337</v>
      </c>
      <c r="G21" s="278" t="s">
        <v>462</v>
      </c>
      <c r="H21" s="278"/>
      <c r="I21" s="232">
        <v>2</v>
      </c>
    </row>
    <row r="22" spans="2:10" ht="174" thickBot="1" x14ac:dyDescent="0.3">
      <c r="B22" s="333"/>
      <c r="C22" s="227" t="s">
        <v>361</v>
      </c>
      <c r="D22" s="230" t="s">
        <v>335</v>
      </c>
      <c r="E22" s="228"/>
      <c r="F22" s="228"/>
      <c r="G22" s="231" t="s">
        <v>461</v>
      </c>
      <c r="H22" s="231"/>
      <c r="I22" s="232">
        <v>4</v>
      </c>
    </row>
    <row r="23" spans="2:10" ht="16.5" thickBot="1" x14ac:dyDescent="0.3">
      <c r="B23" s="228" t="s">
        <v>351</v>
      </c>
      <c r="C23" s="227" t="s">
        <v>352</v>
      </c>
      <c r="D23" s="230">
        <v>7</v>
      </c>
      <c r="E23" s="228">
        <v>0</v>
      </c>
      <c r="F23" s="228">
        <v>1</v>
      </c>
      <c r="G23" s="227" t="s">
        <v>353</v>
      </c>
      <c r="H23" s="227"/>
      <c r="I23" s="258">
        <f>SUM(I15:I22)</f>
        <v>33</v>
      </c>
      <c r="J23" s="259">
        <f>I23/40</f>
        <v>0.82499999999999996</v>
      </c>
    </row>
    <row r="24" spans="2:10" ht="6.75" customHeight="1" x14ac:dyDescent="0.25">
      <c r="B24" s="242"/>
      <c r="C24" s="243"/>
      <c r="D24" s="244"/>
      <c r="E24" s="244"/>
      <c r="F24" s="244"/>
      <c r="G24" s="243"/>
      <c r="H24" s="243"/>
      <c r="I24" s="243"/>
    </row>
    <row r="25" spans="2:10" hidden="1" x14ac:dyDescent="0.25">
      <c r="B25" s="226" t="s">
        <v>362</v>
      </c>
      <c r="C25" s="227"/>
      <c r="D25" s="228" t="s">
        <v>335</v>
      </c>
      <c r="E25" s="228" t="s">
        <v>336</v>
      </c>
      <c r="F25" s="228" t="s">
        <v>337</v>
      </c>
      <c r="G25" s="227" t="s">
        <v>338</v>
      </c>
      <c r="H25" s="227"/>
      <c r="I25" s="229" t="s">
        <v>355</v>
      </c>
    </row>
    <row r="26" spans="2:10" hidden="1" x14ac:dyDescent="0.25">
      <c r="B26" s="333" t="s">
        <v>341</v>
      </c>
      <c r="C26" s="227" t="s">
        <v>342</v>
      </c>
      <c r="D26" s="247"/>
      <c r="E26" s="240"/>
      <c r="F26" s="247"/>
      <c r="G26" s="231"/>
      <c r="H26" s="231"/>
      <c r="I26" s="232"/>
    </row>
    <row r="27" spans="2:10" hidden="1" x14ac:dyDescent="0.25">
      <c r="B27" s="333"/>
      <c r="C27" s="227" t="s">
        <v>343</v>
      </c>
      <c r="D27" s="240"/>
      <c r="E27" s="247"/>
      <c r="F27" s="247"/>
      <c r="G27" s="231"/>
      <c r="H27" s="231"/>
      <c r="I27" s="232"/>
    </row>
    <row r="28" spans="2:10" ht="63" hidden="1" x14ac:dyDescent="0.25">
      <c r="B28" s="333"/>
      <c r="C28" s="227" t="s">
        <v>356</v>
      </c>
      <c r="D28" s="240"/>
      <c r="E28" s="247"/>
      <c r="F28" s="247"/>
      <c r="G28" s="231"/>
      <c r="H28" s="231"/>
      <c r="I28" s="232"/>
    </row>
    <row r="29" spans="2:10" hidden="1" x14ac:dyDescent="0.25">
      <c r="B29" s="333" t="s">
        <v>367</v>
      </c>
      <c r="C29" s="227" t="s">
        <v>368</v>
      </c>
      <c r="D29" s="247"/>
      <c r="E29" s="247"/>
      <c r="F29" s="247"/>
      <c r="G29" s="227"/>
      <c r="H29" s="227"/>
      <c r="I29" s="229"/>
    </row>
    <row r="30" spans="2:10" ht="31.5" hidden="1" x14ac:dyDescent="0.25">
      <c r="B30" s="333"/>
      <c r="C30" s="227" t="s">
        <v>369</v>
      </c>
      <c r="D30" s="247"/>
      <c r="E30" s="247"/>
      <c r="F30" s="247"/>
      <c r="G30" s="227"/>
      <c r="H30" s="227"/>
      <c r="I30" s="229"/>
    </row>
    <row r="31" spans="2:10" hidden="1" x14ac:dyDescent="0.25">
      <c r="B31" s="333"/>
      <c r="C31" s="227" t="s">
        <v>370</v>
      </c>
      <c r="D31" s="247"/>
      <c r="E31" s="247"/>
      <c r="F31" s="247"/>
      <c r="G31" s="227"/>
      <c r="H31" s="227"/>
      <c r="I31" s="229"/>
    </row>
    <row r="32" spans="2:10" hidden="1" x14ac:dyDescent="0.25">
      <c r="B32" s="333"/>
      <c r="C32" s="227" t="s">
        <v>371</v>
      </c>
      <c r="D32" s="247"/>
      <c r="E32" s="247"/>
      <c r="F32" s="247"/>
      <c r="G32" s="227"/>
      <c r="H32" s="227"/>
      <c r="I32" s="229"/>
    </row>
    <row r="33" spans="1:9" ht="31.5" hidden="1" x14ac:dyDescent="0.25">
      <c r="B33" s="333"/>
      <c r="C33" s="227" t="s">
        <v>372</v>
      </c>
      <c r="D33" s="247"/>
      <c r="E33" s="247"/>
      <c r="F33" s="247"/>
      <c r="G33" s="227"/>
      <c r="H33" s="227"/>
      <c r="I33" s="229"/>
    </row>
    <row r="34" spans="1:9" hidden="1" x14ac:dyDescent="0.25">
      <c r="B34" s="333" t="s">
        <v>373</v>
      </c>
      <c r="C34" s="227" t="s">
        <v>374</v>
      </c>
      <c r="D34" s="240"/>
      <c r="E34" s="247"/>
      <c r="F34" s="247"/>
      <c r="G34" s="231"/>
      <c r="H34" s="231"/>
      <c r="I34" s="232"/>
    </row>
    <row r="35" spans="1:9" hidden="1" x14ac:dyDescent="0.25">
      <c r="B35" s="333"/>
      <c r="C35" s="227" t="s">
        <v>377</v>
      </c>
      <c r="D35" s="247"/>
      <c r="E35" s="247"/>
      <c r="F35" s="240"/>
      <c r="G35" s="231"/>
      <c r="H35" s="231"/>
      <c r="I35" s="229"/>
    </row>
    <row r="36" spans="1:9" hidden="1" x14ac:dyDescent="0.25">
      <c r="B36" s="333"/>
      <c r="C36" s="227" t="s">
        <v>379</v>
      </c>
      <c r="D36" s="240"/>
      <c r="E36" s="247"/>
      <c r="F36" s="247"/>
      <c r="G36" s="231"/>
      <c r="H36" s="231"/>
      <c r="I36" s="232"/>
    </row>
    <row r="37" spans="1:9" hidden="1" x14ac:dyDescent="0.25">
      <c r="B37" s="333"/>
      <c r="C37" s="227" t="s">
        <v>381</v>
      </c>
      <c r="D37" s="247"/>
      <c r="E37" s="247"/>
      <c r="F37" s="240"/>
      <c r="G37" s="231"/>
      <c r="H37" s="231"/>
      <c r="I37" s="229"/>
    </row>
    <row r="38" spans="1:9" hidden="1" x14ac:dyDescent="0.25">
      <c r="B38" s="333"/>
      <c r="C38" s="227" t="s">
        <v>383</v>
      </c>
      <c r="D38" s="247"/>
      <c r="E38" s="240"/>
      <c r="F38" s="247"/>
      <c r="G38" s="231"/>
      <c r="H38" s="231"/>
      <c r="I38" s="232"/>
    </row>
    <row r="39" spans="1:9" hidden="1" x14ac:dyDescent="0.25">
      <c r="B39" s="228" t="s">
        <v>351</v>
      </c>
      <c r="C39" s="227" t="s">
        <v>352</v>
      </c>
      <c r="D39" s="236"/>
      <c r="E39" s="228"/>
      <c r="F39" s="228"/>
      <c r="G39" s="227" t="s">
        <v>353</v>
      </c>
      <c r="H39" s="227"/>
      <c r="I39" s="231"/>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31.5" x14ac:dyDescent="0.25">
      <c r="C44" s="224"/>
      <c r="D44" s="221" t="s">
        <v>386</v>
      </c>
      <c r="E44" s="262" t="s">
        <v>387</v>
      </c>
      <c r="F44" s="221"/>
      <c r="H44" s="222"/>
    </row>
    <row r="45" spans="1:9" ht="31.5" x14ac:dyDescent="0.25">
      <c r="C45" s="263" t="s">
        <v>388</v>
      </c>
      <c r="D45" s="264" t="s">
        <v>389</v>
      </c>
      <c r="E45" s="265" t="s">
        <v>390</v>
      </c>
      <c r="I45" s="222"/>
    </row>
    <row r="46" spans="1:9" ht="31.5" x14ac:dyDescent="0.25">
      <c r="C46" s="263" t="s">
        <v>391</v>
      </c>
      <c r="D46" s="264" t="s">
        <v>392</v>
      </c>
      <c r="E46" s="265" t="s">
        <v>393</v>
      </c>
      <c r="I46" s="222"/>
    </row>
    <row r="47" spans="1:9" x14ac:dyDescent="0.25">
      <c r="C47" s="263" t="s">
        <v>394</v>
      </c>
      <c r="D47" s="264">
        <v>5</v>
      </c>
      <c r="E47" s="265">
        <v>1</v>
      </c>
      <c r="I47" s="222"/>
    </row>
  </sheetData>
  <mergeCells count="9">
    <mergeCell ref="B29:B33"/>
    <mergeCell ref="B34:B38"/>
    <mergeCell ref="C43:I43"/>
    <mergeCell ref="C2:I2"/>
    <mergeCell ref="B4:B6"/>
    <mergeCell ref="B7:B11"/>
    <mergeCell ref="B15:B17"/>
    <mergeCell ref="B18:B22"/>
    <mergeCell ref="B26:B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9769A-B16B-422C-9DA2-EA9B4A22AF5A}">
  <sheetPr>
    <tabColor rgb="FF00B0F0"/>
  </sheetPr>
  <dimension ref="A1:J47"/>
  <sheetViews>
    <sheetView topLeftCell="A27" zoomScale="60" zoomScaleNormal="60" workbookViewId="0">
      <selection activeCell="K26" sqref="K26"/>
    </sheetView>
  </sheetViews>
  <sheetFormatPr defaultColWidth="9.5" defaultRowHeight="15.75" x14ac:dyDescent="0.25"/>
  <cols>
    <col min="1" max="1" width="9.5" style="222"/>
    <col min="2" max="2" width="31.875" style="222" customWidth="1"/>
    <col min="3" max="3" width="56" style="221" bestFit="1" customWidth="1"/>
    <col min="4" max="6" width="4.875" style="222" customWidth="1"/>
    <col min="7" max="7" width="110.625" style="221" customWidth="1"/>
    <col min="8" max="8" width="12" style="221" customWidth="1"/>
    <col min="9" max="16384" width="9.5" style="222"/>
  </cols>
  <sheetData>
    <row r="1" spans="2:10" x14ac:dyDescent="0.25">
      <c r="B1" s="220" t="s">
        <v>332</v>
      </c>
      <c r="D1" s="221"/>
      <c r="E1" s="221"/>
    </row>
    <row r="2" spans="2:10" ht="19.5" customHeight="1" x14ac:dyDescent="0.25">
      <c r="B2" s="223" t="s">
        <v>333</v>
      </c>
      <c r="C2" s="334" t="s">
        <v>291</v>
      </c>
      <c r="D2" s="334"/>
      <c r="E2" s="334"/>
      <c r="F2" s="334"/>
      <c r="G2" s="334"/>
      <c r="H2" s="334"/>
      <c r="I2" s="225"/>
      <c r="J2" s="225"/>
    </row>
    <row r="3" spans="2:10" ht="31.5" hidden="1" x14ac:dyDescent="0.25">
      <c r="B3" s="226" t="s">
        <v>334</v>
      </c>
      <c r="C3" s="227"/>
      <c r="D3" s="228" t="s">
        <v>335</v>
      </c>
      <c r="E3" s="228" t="s">
        <v>336</v>
      </c>
      <c r="F3" s="228" t="s">
        <v>337</v>
      </c>
      <c r="G3" s="227" t="s">
        <v>338</v>
      </c>
      <c r="H3" s="229" t="s">
        <v>340</v>
      </c>
    </row>
    <row r="4" spans="2:10" hidden="1" x14ac:dyDescent="0.25">
      <c r="B4" s="333" t="s">
        <v>341</v>
      </c>
      <c r="C4" s="227" t="s">
        <v>342</v>
      </c>
      <c r="D4" s="230"/>
      <c r="E4" s="230"/>
      <c r="F4" s="230"/>
      <c r="G4" s="231"/>
      <c r="H4" s="232"/>
    </row>
    <row r="5" spans="2:10" hidden="1" x14ac:dyDescent="0.25">
      <c r="B5" s="333"/>
      <c r="C5" s="227" t="s">
        <v>343</v>
      </c>
      <c r="D5" s="230"/>
      <c r="E5" s="230"/>
      <c r="F5" s="230"/>
      <c r="G5" s="231"/>
      <c r="H5" s="232"/>
    </row>
    <row r="6" spans="2:10" hidden="1" x14ac:dyDescent="0.25">
      <c r="B6" s="333"/>
      <c r="C6" s="227" t="s">
        <v>344</v>
      </c>
      <c r="D6" s="230"/>
      <c r="E6" s="230"/>
      <c r="F6" s="230"/>
      <c r="G6" s="231"/>
      <c r="H6" s="232"/>
    </row>
    <row r="7" spans="2:10" ht="31.5" hidden="1" x14ac:dyDescent="0.25">
      <c r="B7" s="333" t="s">
        <v>345</v>
      </c>
      <c r="C7" s="227" t="s">
        <v>346</v>
      </c>
      <c r="D7" s="230"/>
      <c r="E7" s="230"/>
      <c r="F7" s="230"/>
      <c r="G7" s="231"/>
      <c r="H7" s="232"/>
    </row>
    <row r="8" spans="2:10" ht="31.5" hidden="1" x14ac:dyDescent="0.25">
      <c r="B8" s="333"/>
      <c r="C8" s="227" t="s">
        <v>347</v>
      </c>
      <c r="D8" s="230"/>
      <c r="E8" s="230"/>
      <c r="F8" s="230"/>
      <c r="G8" s="231"/>
      <c r="H8" s="232"/>
    </row>
    <row r="9" spans="2:10" ht="31.5" hidden="1" x14ac:dyDescent="0.25">
      <c r="B9" s="333"/>
      <c r="C9" s="227" t="s">
        <v>348</v>
      </c>
      <c r="D9" s="230"/>
      <c r="E9" s="230"/>
      <c r="F9" s="230"/>
      <c r="G9" s="227"/>
      <c r="H9" s="229"/>
    </row>
    <row r="10" spans="2:10" ht="31.5" hidden="1" x14ac:dyDescent="0.25">
      <c r="B10" s="333"/>
      <c r="C10" s="227" t="s">
        <v>349</v>
      </c>
      <c r="D10" s="230"/>
      <c r="E10" s="230"/>
      <c r="F10" s="230"/>
      <c r="G10" s="233"/>
      <c r="H10" s="232"/>
    </row>
    <row r="11" spans="2:10" ht="31.5" hidden="1" x14ac:dyDescent="0.25">
      <c r="B11" s="333"/>
      <c r="C11" s="227" t="s">
        <v>350</v>
      </c>
      <c r="D11" s="230"/>
      <c r="E11" s="230"/>
      <c r="F11" s="230"/>
      <c r="G11" s="231"/>
      <c r="H11" s="232"/>
      <c r="I11" s="235"/>
    </row>
    <row r="12" spans="2:10" hidden="1" x14ac:dyDescent="0.25">
      <c r="B12" s="228" t="s">
        <v>351</v>
      </c>
      <c r="C12" s="227" t="s">
        <v>352</v>
      </c>
      <c r="D12" s="236"/>
      <c r="E12" s="236"/>
      <c r="F12" s="236"/>
      <c r="G12" s="227" t="s">
        <v>353</v>
      </c>
      <c r="H12" s="231"/>
    </row>
    <row r="13" spans="2:10" hidden="1" x14ac:dyDescent="0.25">
      <c r="B13" s="238"/>
      <c r="C13" s="239"/>
      <c r="D13" s="240"/>
      <c r="E13" s="240"/>
      <c r="F13" s="240"/>
      <c r="G13" s="239"/>
      <c r="H13" s="239"/>
    </row>
    <row r="14" spans="2:10" ht="47.25" hidden="1" x14ac:dyDescent="0.25">
      <c r="B14" s="241" t="s">
        <v>354</v>
      </c>
      <c r="C14" s="227"/>
      <c r="D14" s="228" t="s">
        <v>335</v>
      </c>
      <c r="E14" s="228" t="s">
        <v>336</v>
      </c>
      <c r="F14" s="228" t="s">
        <v>337</v>
      </c>
      <c r="G14" s="227" t="s">
        <v>338</v>
      </c>
      <c r="H14" s="229" t="s">
        <v>355</v>
      </c>
    </row>
    <row r="15" spans="2:10" hidden="1" x14ac:dyDescent="0.25">
      <c r="B15" s="333" t="s">
        <v>341</v>
      </c>
      <c r="C15" s="227" t="s">
        <v>342</v>
      </c>
      <c r="D15" s="230"/>
      <c r="E15" s="228"/>
      <c r="F15" s="228"/>
      <c r="G15" s="231"/>
      <c r="H15" s="232"/>
    </row>
    <row r="16" spans="2:10" hidden="1" x14ac:dyDescent="0.25">
      <c r="B16" s="333"/>
      <c r="C16" s="227" t="s">
        <v>343</v>
      </c>
      <c r="D16" s="230"/>
      <c r="E16" s="228"/>
      <c r="F16" s="228"/>
      <c r="G16" s="231"/>
      <c r="H16" s="232"/>
    </row>
    <row r="17" spans="2:9" ht="63" hidden="1" x14ac:dyDescent="0.25">
      <c r="B17" s="333"/>
      <c r="C17" s="227" t="s">
        <v>356</v>
      </c>
      <c r="D17" s="230"/>
      <c r="E17" s="228"/>
      <c r="F17" s="228"/>
      <c r="G17" s="231"/>
      <c r="H17" s="232"/>
    </row>
    <row r="18" spans="2:9" ht="31.5" hidden="1" x14ac:dyDescent="0.25">
      <c r="B18" s="333" t="s">
        <v>281</v>
      </c>
      <c r="C18" s="227" t="s">
        <v>357</v>
      </c>
      <c r="D18" s="230"/>
      <c r="E18" s="228"/>
      <c r="F18" s="228"/>
      <c r="G18" s="231"/>
      <c r="H18" s="232"/>
    </row>
    <row r="19" spans="2:9" ht="31.5" hidden="1" x14ac:dyDescent="0.25">
      <c r="B19" s="333"/>
      <c r="C19" s="227" t="s">
        <v>358</v>
      </c>
      <c r="D19" s="230"/>
      <c r="E19" s="228"/>
      <c r="F19" s="228"/>
      <c r="G19" s="231"/>
      <c r="H19" s="232"/>
    </row>
    <row r="20" spans="2:9" hidden="1" x14ac:dyDescent="0.25">
      <c r="B20" s="333"/>
      <c r="C20" s="227" t="s">
        <v>359</v>
      </c>
      <c r="D20" s="230"/>
      <c r="E20" s="228"/>
      <c r="F20" s="228"/>
      <c r="G20" s="231"/>
      <c r="H20" s="232"/>
    </row>
    <row r="21" spans="2:9" hidden="1" x14ac:dyDescent="0.25">
      <c r="B21" s="333"/>
      <c r="C21" s="227" t="s">
        <v>360</v>
      </c>
      <c r="D21" s="230"/>
      <c r="E21" s="228"/>
      <c r="F21" s="228"/>
      <c r="G21" s="231"/>
      <c r="H21" s="232"/>
    </row>
    <row r="22" spans="2:9" ht="31.5" hidden="1" x14ac:dyDescent="0.25">
      <c r="B22" s="333"/>
      <c r="C22" s="227" t="s">
        <v>361</v>
      </c>
      <c r="D22" s="230"/>
      <c r="E22" s="228"/>
      <c r="F22" s="228"/>
      <c r="G22" s="231"/>
      <c r="H22" s="232"/>
    </row>
    <row r="23" spans="2:9" hidden="1" x14ac:dyDescent="0.25">
      <c r="B23" s="228" t="s">
        <v>351</v>
      </c>
      <c r="C23" s="227" t="s">
        <v>352</v>
      </c>
      <c r="D23" s="236"/>
      <c r="E23" s="228"/>
      <c r="F23" s="228"/>
      <c r="G23" s="227" t="s">
        <v>353</v>
      </c>
      <c r="H23" s="231">
        <f>SUM(H15:H22)</f>
        <v>0</v>
      </c>
      <c r="I23" s="235"/>
    </row>
    <row r="24" spans="2:9" x14ac:dyDescent="0.25">
      <c r="B24" s="242"/>
      <c r="C24" s="243"/>
      <c r="D24" s="244"/>
      <c r="E24" s="244"/>
      <c r="F24" s="244"/>
      <c r="G24" s="243"/>
      <c r="H24" s="243"/>
    </row>
    <row r="25" spans="2:9" ht="47.25" x14ac:dyDescent="0.25">
      <c r="B25" s="245" t="s">
        <v>362</v>
      </c>
      <c r="C25" s="227"/>
      <c r="D25" s="228" t="s">
        <v>335</v>
      </c>
      <c r="E25" s="228" t="s">
        <v>336</v>
      </c>
      <c r="F25" s="228" t="s">
        <v>337</v>
      </c>
      <c r="G25" s="227" t="s">
        <v>338</v>
      </c>
      <c r="H25" s="229" t="s">
        <v>355</v>
      </c>
    </row>
    <row r="26" spans="2:9" ht="409.5" customHeight="1" x14ac:dyDescent="0.25">
      <c r="B26" s="333" t="s">
        <v>341</v>
      </c>
      <c r="C26" s="227" t="s">
        <v>342</v>
      </c>
      <c r="D26" s="247" t="s">
        <v>335</v>
      </c>
      <c r="E26" s="240"/>
      <c r="F26" s="247"/>
      <c r="G26" s="231" t="s">
        <v>503</v>
      </c>
      <c r="H26" s="232">
        <v>5</v>
      </c>
    </row>
    <row r="27" spans="2:9" ht="173.25" x14ac:dyDescent="0.25">
      <c r="B27" s="333"/>
      <c r="C27" s="227" t="s">
        <v>343</v>
      </c>
      <c r="D27" s="240" t="s">
        <v>335</v>
      </c>
      <c r="E27" s="247"/>
      <c r="F27" s="247"/>
      <c r="G27" s="231" t="s">
        <v>504</v>
      </c>
      <c r="H27" s="232">
        <v>5</v>
      </c>
    </row>
    <row r="28" spans="2:9" ht="408.75" customHeight="1" x14ac:dyDescent="0.25">
      <c r="B28" s="333"/>
      <c r="C28" s="227" t="s">
        <v>414</v>
      </c>
      <c r="D28" s="240" t="s">
        <v>335</v>
      </c>
      <c r="E28" s="247"/>
      <c r="F28" s="247"/>
      <c r="G28" s="231" t="s">
        <v>505</v>
      </c>
      <c r="H28" s="232">
        <v>5</v>
      </c>
    </row>
    <row r="29" spans="2:9" hidden="1" x14ac:dyDescent="0.25">
      <c r="B29" s="333" t="s">
        <v>367</v>
      </c>
      <c r="C29" s="227" t="s">
        <v>368</v>
      </c>
      <c r="D29" s="247"/>
      <c r="E29" s="247"/>
      <c r="F29" s="247"/>
      <c r="G29" s="227"/>
      <c r="H29" s="229"/>
    </row>
    <row r="30" spans="2:9" ht="31.5" hidden="1" x14ac:dyDescent="0.25">
      <c r="B30" s="333"/>
      <c r="C30" s="227" t="s">
        <v>369</v>
      </c>
      <c r="D30" s="247"/>
      <c r="E30" s="247"/>
      <c r="F30" s="247"/>
      <c r="G30" s="227"/>
      <c r="H30" s="229"/>
    </row>
    <row r="31" spans="2:9" hidden="1" x14ac:dyDescent="0.25">
      <c r="B31" s="333"/>
      <c r="C31" s="227" t="s">
        <v>370</v>
      </c>
      <c r="D31" s="247"/>
      <c r="E31" s="247"/>
      <c r="F31" s="247"/>
      <c r="G31" s="227"/>
      <c r="H31" s="229"/>
    </row>
    <row r="32" spans="2:9" hidden="1" x14ac:dyDescent="0.25">
      <c r="B32" s="333"/>
      <c r="C32" s="227" t="s">
        <v>371</v>
      </c>
      <c r="D32" s="247"/>
      <c r="E32" s="247"/>
      <c r="F32" s="247"/>
      <c r="G32" s="227"/>
      <c r="H32" s="229"/>
    </row>
    <row r="33" spans="1:9" ht="31.5" hidden="1" x14ac:dyDescent="0.25">
      <c r="B33" s="333"/>
      <c r="C33" s="227" t="s">
        <v>372</v>
      </c>
      <c r="D33" s="247"/>
      <c r="E33" s="247"/>
      <c r="F33" s="247"/>
      <c r="G33" s="227"/>
      <c r="H33" s="229"/>
    </row>
    <row r="34" spans="1:9" ht="126" x14ac:dyDescent="0.25">
      <c r="B34" s="333" t="s">
        <v>373</v>
      </c>
      <c r="C34" s="227" t="s">
        <v>374</v>
      </c>
      <c r="D34" s="240" t="s">
        <v>335</v>
      </c>
      <c r="E34" s="247"/>
      <c r="F34" s="247"/>
      <c r="G34" s="231" t="s">
        <v>506</v>
      </c>
      <c r="H34" s="232">
        <v>4</v>
      </c>
    </row>
    <row r="35" spans="1:9" ht="126" x14ac:dyDescent="0.25">
      <c r="B35" s="333"/>
      <c r="C35" s="227" t="s">
        <v>377</v>
      </c>
      <c r="D35" s="247" t="s">
        <v>335</v>
      </c>
      <c r="E35" s="247"/>
      <c r="F35" s="240"/>
      <c r="G35" s="231" t="s">
        <v>506</v>
      </c>
      <c r="H35" s="229">
        <v>2</v>
      </c>
    </row>
    <row r="36" spans="1:9" ht="173.25" x14ac:dyDescent="0.25">
      <c r="B36" s="333"/>
      <c r="C36" s="227" t="s">
        <v>379</v>
      </c>
      <c r="D36" s="240" t="s">
        <v>335</v>
      </c>
      <c r="E36" s="247"/>
      <c r="F36" s="247"/>
      <c r="G36" s="231" t="s">
        <v>507</v>
      </c>
      <c r="H36" s="232">
        <v>5</v>
      </c>
    </row>
    <row r="37" spans="1:9" ht="235.5" customHeight="1" x14ac:dyDescent="0.25">
      <c r="B37" s="333"/>
      <c r="C37" s="227" t="s">
        <v>381</v>
      </c>
      <c r="D37" s="247" t="s">
        <v>335</v>
      </c>
      <c r="E37" s="247"/>
      <c r="F37" s="240"/>
      <c r="G37" s="231" t="s">
        <v>508</v>
      </c>
      <c r="H37" s="229">
        <v>5</v>
      </c>
    </row>
    <row r="38" spans="1:9" ht="347.25" customHeight="1" thickBot="1" x14ac:dyDescent="0.3">
      <c r="B38" s="333"/>
      <c r="C38" s="227" t="s">
        <v>383</v>
      </c>
      <c r="D38" s="247" t="s">
        <v>335</v>
      </c>
      <c r="E38" s="240"/>
      <c r="F38" s="247"/>
      <c r="G38" s="231" t="s">
        <v>509</v>
      </c>
      <c r="H38" s="232">
        <v>5</v>
      </c>
    </row>
    <row r="39" spans="1:9" ht="16.5" thickBot="1" x14ac:dyDescent="0.3">
      <c r="B39" s="228" t="s">
        <v>351</v>
      </c>
      <c r="C39" s="227" t="s">
        <v>352</v>
      </c>
      <c r="D39" s="257">
        <v>8</v>
      </c>
      <c r="E39" s="228"/>
      <c r="F39" s="228"/>
      <c r="G39" s="227" t="s">
        <v>353</v>
      </c>
      <c r="H39" s="258">
        <f>SUM(H26:H38)</f>
        <v>36</v>
      </c>
      <c r="I39" s="259">
        <f>H39/40</f>
        <v>0.9</v>
      </c>
    </row>
    <row r="40" spans="1:9" x14ac:dyDescent="0.25">
      <c r="B40" s="260"/>
    </row>
    <row r="42" spans="1:9" x14ac:dyDescent="0.25">
      <c r="A42" s="261"/>
      <c r="B42" s="221"/>
      <c r="D42" s="221"/>
      <c r="F42" s="221"/>
    </row>
    <row r="43" spans="1:9" x14ac:dyDescent="0.25">
      <c r="C43" s="334" t="s">
        <v>385</v>
      </c>
      <c r="D43" s="334"/>
      <c r="E43" s="334"/>
      <c r="F43" s="334"/>
      <c r="G43" s="334"/>
      <c r="H43" s="334"/>
    </row>
    <row r="44" spans="1:9" ht="63" x14ac:dyDescent="0.25">
      <c r="C44" s="224"/>
      <c r="D44" s="221" t="s">
        <v>386</v>
      </c>
      <c r="E44" s="262" t="s">
        <v>387</v>
      </c>
      <c r="F44" s="221"/>
    </row>
    <row r="45" spans="1:9" ht="47.25" x14ac:dyDescent="0.25">
      <c r="C45" s="263" t="s">
        <v>388</v>
      </c>
      <c r="D45" s="264" t="s">
        <v>389</v>
      </c>
      <c r="E45" s="265" t="s">
        <v>390</v>
      </c>
      <c r="H45" s="222"/>
    </row>
    <row r="46" spans="1:9" ht="47.25" x14ac:dyDescent="0.25">
      <c r="C46" s="263" t="s">
        <v>391</v>
      </c>
      <c r="D46" s="264" t="s">
        <v>392</v>
      </c>
      <c r="E46" s="265" t="s">
        <v>393</v>
      </c>
      <c r="H46" s="222"/>
    </row>
    <row r="47" spans="1:9" x14ac:dyDescent="0.25">
      <c r="C47" s="263" t="s">
        <v>394</v>
      </c>
      <c r="D47" s="264">
        <v>5</v>
      </c>
      <c r="E47" s="265">
        <v>1</v>
      </c>
      <c r="H47" s="222"/>
    </row>
  </sheetData>
  <mergeCells count="9">
    <mergeCell ref="B29:B33"/>
    <mergeCell ref="B34:B38"/>
    <mergeCell ref="C43:H43"/>
    <mergeCell ref="C2:H2"/>
    <mergeCell ref="B4:B6"/>
    <mergeCell ref="B7:B11"/>
    <mergeCell ref="B15:B17"/>
    <mergeCell ref="B18:B22"/>
    <mergeCell ref="B26:B2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B15F5-4C8B-4C80-8FA1-2002BC4CFCD8}">
  <sheetPr>
    <tabColor rgb="FF00B0F0"/>
  </sheetPr>
  <dimension ref="A1:K47"/>
  <sheetViews>
    <sheetView topLeftCell="B1" zoomScale="60" zoomScaleNormal="60" workbookViewId="0">
      <selection activeCell="D27" sqref="D27"/>
    </sheetView>
  </sheetViews>
  <sheetFormatPr defaultColWidth="9.5" defaultRowHeight="15.75" x14ac:dyDescent="0.25"/>
  <cols>
    <col min="1" max="1" width="9.5" style="222"/>
    <col min="2" max="2" width="31.875" style="222" customWidth="1"/>
    <col min="3" max="3" width="56" style="221" bestFit="1" customWidth="1"/>
    <col min="4" max="6" width="4.875" style="222" customWidth="1"/>
    <col min="7" max="7" width="110.625" style="221" customWidth="1"/>
    <col min="8" max="8" width="12" style="221" customWidth="1"/>
    <col min="9" max="9" width="32.25" style="222" customWidth="1"/>
    <col min="10" max="16384" width="9.5" style="222"/>
  </cols>
  <sheetData>
    <row r="1" spans="2:11" x14ac:dyDescent="0.25">
      <c r="B1" s="220" t="s">
        <v>332</v>
      </c>
      <c r="D1" s="221"/>
      <c r="E1" s="221"/>
    </row>
    <row r="2" spans="2:11" ht="19.5" customHeight="1" x14ac:dyDescent="0.25">
      <c r="B2" s="223" t="s">
        <v>333</v>
      </c>
      <c r="C2" s="334" t="s">
        <v>292</v>
      </c>
      <c r="D2" s="334"/>
      <c r="E2" s="334"/>
      <c r="F2" s="334"/>
      <c r="G2" s="334"/>
      <c r="H2" s="334"/>
      <c r="I2" s="225"/>
      <c r="J2" s="225"/>
      <c r="K2" s="225"/>
    </row>
    <row r="3" spans="2:11" ht="31.5" hidden="1" x14ac:dyDescent="0.25">
      <c r="B3" s="226" t="s">
        <v>334</v>
      </c>
      <c r="C3" s="227"/>
      <c r="D3" s="228" t="s">
        <v>335</v>
      </c>
      <c r="E3" s="228" t="s">
        <v>336</v>
      </c>
      <c r="F3" s="228" t="s">
        <v>337</v>
      </c>
      <c r="G3" s="227" t="s">
        <v>338</v>
      </c>
      <c r="H3" s="229" t="s">
        <v>340</v>
      </c>
    </row>
    <row r="4" spans="2:11" hidden="1" x14ac:dyDescent="0.25">
      <c r="B4" s="333" t="s">
        <v>341</v>
      </c>
      <c r="C4" s="227" t="s">
        <v>342</v>
      </c>
      <c r="D4" s="230"/>
      <c r="E4" s="230"/>
      <c r="F4" s="230"/>
      <c r="G4" s="231"/>
      <c r="H4" s="232"/>
    </row>
    <row r="5" spans="2:11" hidden="1" x14ac:dyDescent="0.25">
      <c r="B5" s="333"/>
      <c r="C5" s="227" t="s">
        <v>343</v>
      </c>
      <c r="D5" s="230"/>
      <c r="E5" s="230"/>
      <c r="F5" s="230"/>
      <c r="G5" s="231"/>
      <c r="H5" s="232"/>
    </row>
    <row r="6" spans="2:11" hidden="1" x14ac:dyDescent="0.25">
      <c r="B6" s="333"/>
      <c r="C6" s="227" t="s">
        <v>344</v>
      </c>
      <c r="D6" s="230"/>
      <c r="E6" s="230"/>
      <c r="F6" s="230"/>
      <c r="G6" s="231"/>
      <c r="H6" s="232"/>
    </row>
    <row r="7" spans="2:11" ht="31.5" hidden="1" x14ac:dyDescent="0.25">
      <c r="B7" s="333" t="s">
        <v>345</v>
      </c>
      <c r="C7" s="227" t="s">
        <v>346</v>
      </c>
      <c r="D7" s="230"/>
      <c r="E7" s="230"/>
      <c r="F7" s="230"/>
      <c r="G7" s="231"/>
      <c r="H7" s="232"/>
    </row>
    <row r="8" spans="2:11" ht="31.5" hidden="1" x14ac:dyDescent="0.25">
      <c r="B8" s="333"/>
      <c r="C8" s="227" t="s">
        <v>347</v>
      </c>
      <c r="D8" s="230"/>
      <c r="E8" s="230"/>
      <c r="F8" s="230"/>
      <c r="G8" s="231"/>
      <c r="H8" s="232"/>
    </row>
    <row r="9" spans="2:11" ht="31.5" hidden="1" x14ac:dyDescent="0.25">
      <c r="B9" s="333"/>
      <c r="C9" s="227" t="s">
        <v>348</v>
      </c>
      <c r="D9" s="230"/>
      <c r="E9" s="230"/>
      <c r="F9" s="230"/>
      <c r="G9" s="227"/>
      <c r="H9" s="229"/>
    </row>
    <row r="10" spans="2:11" ht="31.5" hidden="1" x14ac:dyDescent="0.25">
      <c r="B10" s="333"/>
      <c r="C10" s="227" t="s">
        <v>349</v>
      </c>
      <c r="D10" s="230"/>
      <c r="E10" s="230"/>
      <c r="F10" s="230"/>
      <c r="G10" s="233"/>
      <c r="H10" s="232"/>
    </row>
    <row r="11" spans="2:11" ht="31.5" hidden="1" x14ac:dyDescent="0.25">
      <c r="B11" s="333"/>
      <c r="C11" s="227" t="s">
        <v>350</v>
      </c>
      <c r="D11" s="230"/>
      <c r="E11" s="230"/>
      <c r="F11" s="230"/>
      <c r="G11" s="231"/>
      <c r="H11" s="232"/>
      <c r="I11" s="234">
        <f>SUM(I3:I10)</f>
        <v>0</v>
      </c>
      <c r="J11" s="235"/>
    </row>
    <row r="12" spans="2:11" ht="16.5" hidden="1" thickBot="1" x14ac:dyDescent="0.3">
      <c r="B12" s="228" t="s">
        <v>351</v>
      </c>
      <c r="C12" s="227" t="s">
        <v>352</v>
      </c>
      <c r="D12" s="236"/>
      <c r="E12" s="236"/>
      <c r="F12" s="236"/>
      <c r="G12" s="227" t="s">
        <v>353</v>
      </c>
      <c r="H12" s="231"/>
      <c r="I12" s="237">
        <f>H11/40</f>
        <v>0</v>
      </c>
    </row>
    <row r="13" spans="2:11" hidden="1" x14ac:dyDescent="0.25">
      <c r="B13" s="238"/>
      <c r="C13" s="239"/>
      <c r="D13" s="240"/>
      <c r="E13" s="240"/>
      <c r="F13" s="240"/>
      <c r="G13" s="239"/>
      <c r="H13" s="239"/>
    </row>
    <row r="14" spans="2:11" ht="47.25" hidden="1" x14ac:dyDescent="0.25">
      <c r="B14" s="241" t="s">
        <v>354</v>
      </c>
      <c r="C14" s="227"/>
      <c r="D14" s="228" t="s">
        <v>335</v>
      </c>
      <c r="E14" s="228" t="s">
        <v>336</v>
      </c>
      <c r="F14" s="228" t="s">
        <v>337</v>
      </c>
      <c r="G14" s="227" t="s">
        <v>338</v>
      </c>
      <c r="H14" s="229" t="s">
        <v>355</v>
      </c>
    </row>
    <row r="15" spans="2:11" hidden="1" x14ac:dyDescent="0.25">
      <c r="B15" s="333" t="s">
        <v>341</v>
      </c>
      <c r="C15" s="227" t="s">
        <v>342</v>
      </c>
      <c r="D15" s="230"/>
      <c r="E15" s="228"/>
      <c r="F15" s="228"/>
      <c r="G15" s="231"/>
      <c r="H15" s="232"/>
      <c r="I15" s="221"/>
    </row>
    <row r="16" spans="2:11" hidden="1" x14ac:dyDescent="0.25">
      <c r="B16" s="333"/>
      <c r="C16" s="227" t="s">
        <v>343</v>
      </c>
      <c r="D16" s="230"/>
      <c r="E16" s="228"/>
      <c r="F16" s="228"/>
      <c r="G16" s="231"/>
      <c r="H16" s="232"/>
    </row>
    <row r="17" spans="2:10" ht="63" hidden="1" x14ac:dyDescent="0.25">
      <c r="B17" s="333"/>
      <c r="C17" s="227" t="s">
        <v>356</v>
      </c>
      <c r="D17" s="230"/>
      <c r="E17" s="228"/>
      <c r="F17" s="228"/>
      <c r="G17" s="231"/>
      <c r="H17" s="232"/>
    </row>
    <row r="18" spans="2:10" ht="31.5" hidden="1" x14ac:dyDescent="0.25">
      <c r="B18" s="333" t="s">
        <v>281</v>
      </c>
      <c r="C18" s="227" t="s">
        <v>357</v>
      </c>
      <c r="D18" s="230"/>
      <c r="E18" s="228"/>
      <c r="F18" s="228"/>
      <c r="G18" s="231"/>
      <c r="H18" s="232"/>
    </row>
    <row r="19" spans="2:10" ht="31.5" hidden="1" x14ac:dyDescent="0.25">
      <c r="B19" s="333"/>
      <c r="C19" s="227" t="s">
        <v>358</v>
      </c>
      <c r="D19" s="230"/>
      <c r="E19" s="228"/>
      <c r="F19" s="228"/>
      <c r="G19" s="231"/>
      <c r="H19" s="232"/>
    </row>
    <row r="20" spans="2:10" hidden="1" x14ac:dyDescent="0.25">
      <c r="B20" s="333"/>
      <c r="C20" s="227" t="s">
        <v>359</v>
      </c>
      <c r="D20" s="230"/>
      <c r="E20" s="228"/>
      <c r="F20" s="228"/>
      <c r="G20" s="231"/>
      <c r="H20" s="232"/>
    </row>
    <row r="21" spans="2:10" hidden="1" x14ac:dyDescent="0.25">
      <c r="B21" s="333"/>
      <c r="C21" s="227" t="s">
        <v>360</v>
      </c>
      <c r="D21" s="230"/>
      <c r="E21" s="228"/>
      <c r="F21" s="228"/>
      <c r="G21" s="231"/>
      <c r="H21" s="232"/>
    </row>
    <row r="22" spans="2:10" ht="31.5" hidden="1" x14ac:dyDescent="0.25">
      <c r="B22" s="333"/>
      <c r="C22" s="227" t="s">
        <v>361</v>
      </c>
      <c r="D22" s="230"/>
      <c r="E22" s="228"/>
      <c r="F22" s="228"/>
      <c r="G22" s="231"/>
      <c r="H22" s="232"/>
    </row>
    <row r="23" spans="2:10" ht="16.5" hidden="1" thickBot="1" x14ac:dyDescent="0.3">
      <c r="B23" s="228" t="s">
        <v>351</v>
      </c>
      <c r="C23" s="227" t="s">
        <v>352</v>
      </c>
      <c r="D23" s="236"/>
      <c r="E23" s="228"/>
      <c r="F23" s="228"/>
      <c r="G23" s="227" t="s">
        <v>353</v>
      </c>
      <c r="H23" s="231">
        <f>SUM(H15:H22)</f>
        <v>0</v>
      </c>
      <c r="I23" s="237">
        <f>H23/40</f>
        <v>0</v>
      </c>
      <c r="J23" s="235"/>
    </row>
    <row r="24" spans="2:10" ht="16.5" thickBot="1" x14ac:dyDescent="0.3">
      <c r="B24" s="242"/>
      <c r="C24" s="243"/>
      <c r="D24" s="244"/>
      <c r="E24" s="244"/>
      <c r="F24" s="244"/>
      <c r="G24" s="243"/>
      <c r="H24" s="243"/>
    </row>
    <row r="25" spans="2:10" ht="47.25" x14ac:dyDescent="0.25">
      <c r="B25" s="245" t="s">
        <v>362</v>
      </c>
      <c r="C25" s="227"/>
      <c r="D25" s="228" t="s">
        <v>335</v>
      </c>
      <c r="E25" s="228" t="s">
        <v>336</v>
      </c>
      <c r="F25" s="228" t="s">
        <v>337</v>
      </c>
      <c r="G25" s="227" t="s">
        <v>338</v>
      </c>
      <c r="H25" s="229" t="s">
        <v>355</v>
      </c>
      <c r="I25" s="246" t="s">
        <v>510</v>
      </c>
    </row>
    <row r="26" spans="2:10" ht="409.5" customHeight="1" x14ac:dyDescent="0.25">
      <c r="B26" s="333" t="s">
        <v>341</v>
      </c>
      <c r="C26" s="227" t="s">
        <v>342</v>
      </c>
      <c r="D26" s="247" t="s">
        <v>335</v>
      </c>
      <c r="E26" s="240"/>
      <c r="F26" s="247"/>
      <c r="G26" s="231" t="s">
        <v>511</v>
      </c>
      <c r="H26" s="232">
        <v>5</v>
      </c>
      <c r="I26" s="248" t="s">
        <v>364</v>
      </c>
    </row>
    <row r="27" spans="2:10" ht="157.5" x14ac:dyDescent="0.25">
      <c r="B27" s="333"/>
      <c r="C27" s="227" t="s">
        <v>343</v>
      </c>
      <c r="D27" s="240" t="s">
        <v>335</v>
      </c>
      <c r="E27" s="247"/>
      <c r="F27" s="247"/>
      <c r="G27" s="231" t="s">
        <v>512</v>
      </c>
      <c r="H27" s="232">
        <v>5</v>
      </c>
      <c r="I27" s="249" t="s">
        <v>365</v>
      </c>
    </row>
    <row r="28" spans="2:10" ht="408.75" customHeight="1" thickBot="1" x14ac:dyDescent="0.3">
      <c r="B28" s="333"/>
      <c r="C28" s="227" t="s">
        <v>414</v>
      </c>
      <c r="D28" s="240" t="s">
        <v>335</v>
      </c>
      <c r="E28" s="247"/>
      <c r="F28" s="247"/>
      <c r="G28" s="231" t="s">
        <v>513</v>
      </c>
      <c r="H28" s="232">
        <v>5</v>
      </c>
      <c r="I28" s="250" t="s">
        <v>366</v>
      </c>
    </row>
    <row r="29" spans="2:10" hidden="1" x14ac:dyDescent="0.25">
      <c r="B29" s="333" t="s">
        <v>367</v>
      </c>
      <c r="C29" s="227" t="s">
        <v>368</v>
      </c>
      <c r="D29" s="247"/>
      <c r="E29" s="247"/>
      <c r="F29" s="247"/>
      <c r="G29" s="227"/>
      <c r="H29" s="229"/>
      <c r="I29" s="251"/>
    </row>
    <row r="30" spans="2:10" ht="31.5" hidden="1" x14ac:dyDescent="0.25">
      <c r="B30" s="333"/>
      <c r="C30" s="227" t="s">
        <v>369</v>
      </c>
      <c r="D30" s="247"/>
      <c r="E30" s="247"/>
      <c r="F30" s="247"/>
      <c r="G30" s="227"/>
      <c r="H30" s="229"/>
      <c r="I30" s="252"/>
    </row>
    <row r="31" spans="2:10" hidden="1" x14ac:dyDescent="0.25">
      <c r="B31" s="333"/>
      <c r="C31" s="227" t="s">
        <v>370</v>
      </c>
      <c r="D31" s="247"/>
      <c r="E31" s="247"/>
      <c r="F31" s="247"/>
      <c r="G31" s="227"/>
      <c r="H31" s="229"/>
      <c r="I31" s="252"/>
    </row>
    <row r="32" spans="2:10" hidden="1" x14ac:dyDescent="0.25">
      <c r="B32" s="333"/>
      <c r="C32" s="227" t="s">
        <v>371</v>
      </c>
      <c r="D32" s="247"/>
      <c r="E32" s="247"/>
      <c r="F32" s="247"/>
      <c r="G32" s="227"/>
      <c r="H32" s="229"/>
      <c r="I32" s="253"/>
    </row>
    <row r="33" spans="1:9" ht="32.25" hidden="1" thickBot="1" x14ac:dyDescent="0.3">
      <c r="B33" s="333"/>
      <c r="C33" s="227" t="s">
        <v>372</v>
      </c>
      <c r="D33" s="247"/>
      <c r="E33" s="247"/>
      <c r="F33" s="247"/>
      <c r="G33" s="227"/>
      <c r="H33" s="229"/>
      <c r="I33" s="254"/>
    </row>
    <row r="34" spans="1:9" ht="409.5" x14ac:dyDescent="0.25">
      <c r="B34" s="333" t="s">
        <v>373</v>
      </c>
      <c r="C34" s="227" t="s">
        <v>374</v>
      </c>
      <c r="D34" s="240" t="s">
        <v>335</v>
      </c>
      <c r="E34" s="247"/>
      <c r="F34" s="247"/>
      <c r="G34" s="231" t="s">
        <v>514</v>
      </c>
      <c r="H34" s="232">
        <v>5</v>
      </c>
      <c r="I34" s="255" t="s">
        <v>376</v>
      </c>
    </row>
    <row r="35" spans="1:9" ht="157.5" x14ac:dyDescent="0.25">
      <c r="B35" s="333"/>
      <c r="C35" s="227" t="s">
        <v>377</v>
      </c>
      <c r="D35" s="247" t="s">
        <v>335</v>
      </c>
      <c r="E35" s="247"/>
      <c r="F35" s="240"/>
      <c r="G35" s="231" t="s">
        <v>515</v>
      </c>
      <c r="H35" s="229">
        <v>5</v>
      </c>
      <c r="I35" s="255" t="s">
        <v>378</v>
      </c>
    </row>
    <row r="36" spans="1:9" ht="315" x14ac:dyDescent="0.25">
      <c r="B36" s="333"/>
      <c r="C36" s="227" t="s">
        <v>379</v>
      </c>
      <c r="D36" s="240" t="s">
        <v>335</v>
      </c>
      <c r="E36" s="247"/>
      <c r="F36" s="247"/>
      <c r="G36" s="231" t="s">
        <v>516</v>
      </c>
      <c r="H36" s="232">
        <v>5</v>
      </c>
      <c r="I36" s="255" t="s">
        <v>380</v>
      </c>
    </row>
    <row r="37" spans="1:9" ht="78.75" x14ac:dyDescent="0.25">
      <c r="B37" s="333"/>
      <c r="C37" s="227" t="s">
        <v>381</v>
      </c>
      <c r="D37" s="247" t="s">
        <v>335</v>
      </c>
      <c r="E37" s="247"/>
      <c r="F37" s="240"/>
      <c r="G37" s="231" t="s">
        <v>517</v>
      </c>
      <c r="H37" s="229">
        <v>5</v>
      </c>
      <c r="I37" s="255" t="s">
        <v>382</v>
      </c>
    </row>
    <row r="38" spans="1:9" ht="347.25" customHeight="1" thickBot="1" x14ac:dyDescent="0.3">
      <c r="B38" s="333"/>
      <c r="C38" s="227" t="s">
        <v>383</v>
      </c>
      <c r="D38" s="247" t="s">
        <v>335</v>
      </c>
      <c r="E38" s="240"/>
      <c r="F38" s="247"/>
      <c r="G38" s="231" t="s">
        <v>518</v>
      </c>
      <c r="H38" s="232">
        <v>5</v>
      </c>
      <c r="I38" s="256" t="s">
        <v>384</v>
      </c>
    </row>
    <row r="39" spans="1:9" ht="16.5" thickBot="1" x14ac:dyDescent="0.3">
      <c r="B39" s="228" t="s">
        <v>351</v>
      </c>
      <c r="C39" s="227" t="s">
        <v>352</v>
      </c>
      <c r="D39" s="257">
        <v>8</v>
      </c>
      <c r="E39" s="228"/>
      <c r="F39" s="228"/>
      <c r="G39" s="227" t="s">
        <v>353</v>
      </c>
      <c r="H39" s="258">
        <f>SUM(H26:H38)</f>
        <v>40</v>
      </c>
      <c r="I39" s="259">
        <f>H39/40</f>
        <v>1</v>
      </c>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63" x14ac:dyDescent="0.25">
      <c r="C44" s="224"/>
      <c r="D44" s="221" t="s">
        <v>386</v>
      </c>
      <c r="E44" s="262" t="s">
        <v>387</v>
      </c>
      <c r="F44" s="221"/>
    </row>
    <row r="45" spans="1:9" ht="47.25" x14ac:dyDescent="0.25">
      <c r="C45" s="263" t="s">
        <v>388</v>
      </c>
      <c r="D45" s="264" t="s">
        <v>389</v>
      </c>
      <c r="E45" s="265" t="s">
        <v>390</v>
      </c>
      <c r="H45" s="222"/>
    </row>
    <row r="46" spans="1:9" ht="47.25" x14ac:dyDescent="0.25">
      <c r="C46" s="263" t="s">
        <v>391</v>
      </c>
      <c r="D46" s="264" t="s">
        <v>392</v>
      </c>
      <c r="E46" s="265" t="s">
        <v>393</v>
      </c>
      <c r="H46" s="222"/>
    </row>
    <row r="47" spans="1:9" x14ac:dyDescent="0.25">
      <c r="C47" s="263" t="s">
        <v>394</v>
      </c>
      <c r="D47" s="264">
        <v>5</v>
      </c>
      <c r="E47" s="265">
        <v>1</v>
      </c>
      <c r="H47" s="222"/>
    </row>
  </sheetData>
  <mergeCells count="9">
    <mergeCell ref="B29:B33"/>
    <mergeCell ref="B34:B38"/>
    <mergeCell ref="C43:I43"/>
    <mergeCell ref="C2:H2"/>
    <mergeCell ref="B4:B6"/>
    <mergeCell ref="B7:B11"/>
    <mergeCell ref="B15:B17"/>
    <mergeCell ref="B18:B22"/>
    <mergeCell ref="B26:B2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2ACB1-2156-402F-9E5B-265CDD426D26}">
  <sheetPr>
    <tabColor rgb="FF00B050"/>
  </sheetPr>
  <dimension ref="A1:J47"/>
  <sheetViews>
    <sheetView zoomScale="70" zoomScaleNormal="70" workbookViewId="0">
      <selection activeCell="H20" sqref="H1:H1048576"/>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35.375" style="221" customWidth="1"/>
    <col min="9" max="16384" width="9.5" style="222"/>
  </cols>
  <sheetData>
    <row r="1" spans="2:10" x14ac:dyDescent="0.25">
      <c r="B1" s="220" t="s">
        <v>332</v>
      </c>
      <c r="D1" s="221"/>
      <c r="E1" s="221"/>
    </row>
    <row r="2" spans="2:10" x14ac:dyDescent="0.25">
      <c r="B2" s="223" t="s">
        <v>333</v>
      </c>
      <c r="C2" s="334" t="s">
        <v>293</v>
      </c>
      <c r="D2" s="334"/>
      <c r="E2" s="334"/>
      <c r="F2" s="334"/>
      <c r="G2" s="334"/>
      <c r="H2" s="334"/>
      <c r="I2" s="225"/>
      <c r="J2" s="225"/>
    </row>
    <row r="3" spans="2:10" ht="3" hidden="1" customHeight="1" x14ac:dyDescent="0.25">
      <c r="B3" s="226" t="s">
        <v>334</v>
      </c>
      <c r="C3" s="227"/>
      <c r="D3" s="228" t="s">
        <v>335</v>
      </c>
      <c r="E3" s="228" t="s">
        <v>336</v>
      </c>
      <c r="F3" s="228" t="s">
        <v>337</v>
      </c>
      <c r="G3" s="227" t="s">
        <v>338</v>
      </c>
      <c r="H3" s="229" t="s">
        <v>340</v>
      </c>
    </row>
    <row r="4" spans="2:10" hidden="1" x14ac:dyDescent="0.25">
      <c r="B4" s="333" t="s">
        <v>341</v>
      </c>
      <c r="C4" s="227" t="s">
        <v>342</v>
      </c>
      <c r="D4" s="230"/>
      <c r="E4" s="230"/>
      <c r="F4" s="230"/>
      <c r="G4" s="231"/>
      <c r="H4" s="232"/>
    </row>
    <row r="5" spans="2:10" hidden="1" x14ac:dyDescent="0.25">
      <c r="B5" s="333"/>
      <c r="C5" s="227" t="s">
        <v>343</v>
      </c>
      <c r="D5" s="230"/>
      <c r="E5" s="230"/>
      <c r="F5" s="230"/>
      <c r="G5" s="231"/>
      <c r="H5" s="232"/>
    </row>
    <row r="6" spans="2:10" hidden="1" x14ac:dyDescent="0.25">
      <c r="B6" s="333"/>
      <c r="C6" s="227" t="s">
        <v>344</v>
      </c>
      <c r="D6" s="230"/>
      <c r="E6" s="230"/>
      <c r="F6" s="230"/>
      <c r="G6" s="231"/>
      <c r="H6" s="232"/>
    </row>
    <row r="7" spans="2:10" ht="31.5" hidden="1" x14ac:dyDescent="0.25">
      <c r="B7" s="333" t="s">
        <v>345</v>
      </c>
      <c r="C7" s="227" t="s">
        <v>346</v>
      </c>
      <c r="D7" s="230"/>
      <c r="E7" s="230"/>
      <c r="F7" s="230"/>
      <c r="G7" s="231"/>
      <c r="H7" s="232"/>
    </row>
    <row r="8" spans="2:10" ht="31.5" hidden="1" x14ac:dyDescent="0.25">
      <c r="B8" s="333"/>
      <c r="C8" s="227" t="s">
        <v>347</v>
      </c>
      <c r="D8" s="230"/>
      <c r="E8" s="230"/>
      <c r="F8" s="230"/>
      <c r="G8" s="231"/>
      <c r="H8" s="232"/>
    </row>
    <row r="9" spans="2:10" ht="31.5" hidden="1" x14ac:dyDescent="0.25">
      <c r="B9" s="333"/>
      <c r="C9" s="227" t="s">
        <v>348</v>
      </c>
      <c r="D9" s="230"/>
      <c r="E9" s="230"/>
      <c r="F9" s="230"/>
      <c r="G9" s="227"/>
      <c r="H9" s="229"/>
    </row>
    <row r="10" spans="2:10" ht="31.5" hidden="1" x14ac:dyDescent="0.25">
      <c r="B10" s="333"/>
      <c r="C10" s="227" t="s">
        <v>349</v>
      </c>
      <c r="D10" s="230"/>
      <c r="E10" s="230"/>
      <c r="F10" s="230"/>
      <c r="G10" s="233"/>
      <c r="H10" s="232"/>
    </row>
    <row r="11" spans="2:10" ht="31.5" hidden="1" x14ac:dyDescent="0.25">
      <c r="B11" s="333"/>
      <c r="C11" s="227" t="s">
        <v>350</v>
      </c>
      <c r="D11" s="230"/>
      <c r="E11" s="230"/>
      <c r="F11" s="230"/>
      <c r="G11" s="231"/>
      <c r="H11" s="232"/>
      <c r="I11" s="235"/>
    </row>
    <row r="12" spans="2:10" hidden="1" x14ac:dyDescent="0.25">
      <c r="B12" s="228" t="s">
        <v>351</v>
      </c>
      <c r="C12" s="227" t="s">
        <v>352</v>
      </c>
      <c r="D12" s="236"/>
      <c r="E12" s="236"/>
      <c r="F12" s="236"/>
      <c r="G12" s="227" t="s">
        <v>353</v>
      </c>
      <c r="H12" s="231"/>
    </row>
    <row r="13" spans="2:10" hidden="1" x14ac:dyDescent="0.25">
      <c r="B13" s="238"/>
      <c r="C13" s="239"/>
      <c r="D13" s="240"/>
      <c r="E13" s="240"/>
      <c r="F13" s="240"/>
      <c r="G13" s="239"/>
      <c r="H13" s="239"/>
    </row>
    <row r="14" spans="2:10" x14ac:dyDescent="0.25">
      <c r="B14" s="276" t="s">
        <v>354</v>
      </c>
      <c r="C14" s="227"/>
      <c r="D14" s="228" t="s">
        <v>335</v>
      </c>
      <c r="E14" s="228" t="s">
        <v>336</v>
      </c>
      <c r="F14" s="228" t="s">
        <v>337</v>
      </c>
      <c r="G14" s="227" t="s">
        <v>338</v>
      </c>
      <c r="H14" s="229" t="s">
        <v>355</v>
      </c>
    </row>
    <row r="15" spans="2:10" ht="110.25" x14ac:dyDescent="0.25">
      <c r="B15" s="333" t="s">
        <v>341</v>
      </c>
      <c r="C15" s="227" t="s">
        <v>342</v>
      </c>
      <c r="D15" s="230" t="s">
        <v>335</v>
      </c>
      <c r="E15" s="228"/>
      <c r="F15" s="228"/>
      <c r="G15" s="278" t="s">
        <v>463</v>
      </c>
      <c r="H15" s="232">
        <v>3</v>
      </c>
    </row>
    <row r="16" spans="2:10" ht="157.5" x14ac:dyDescent="0.25">
      <c r="B16" s="333"/>
      <c r="C16" s="227" t="s">
        <v>343</v>
      </c>
      <c r="D16" s="230" t="s">
        <v>335</v>
      </c>
      <c r="E16" s="228"/>
      <c r="F16" s="228"/>
      <c r="G16" s="278" t="s">
        <v>464</v>
      </c>
      <c r="H16" s="232">
        <v>4</v>
      </c>
    </row>
    <row r="17" spans="2:9" ht="195.75" x14ac:dyDescent="0.25">
      <c r="B17" s="333"/>
      <c r="C17" s="227" t="s">
        <v>415</v>
      </c>
      <c r="D17" s="230" t="s">
        <v>335</v>
      </c>
      <c r="E17" s="228"/>
      <c r="F17" s="228"/>
      <c r="G17" s="278" t="s">
        <v>465</v>
      </c>
      <c r="H17" s="232">
        <v>5</v>
      </c>
    </row>
    <row r="18" spans="2:9" ht="208.5" customHeight="1" x14ac:dyDescent="0.25">
      <c r="B18" s="333" t="s">
        <v>281</v>
      </c>
      <c r="C18" s="227" t="s">
        <v>357</v>
      </c>
      <c r="D18" s="230" t="s">
        <v>335</v>
      </c>
      <c r="E18" s="228"/>
      <c r="F18" s="228"/>
      <c r="G18" s="278" t="s">
        <v>466</v>
      </c>
      <c r="H18" s="232">
        <v>5</v>
      </c>
    </row>
    <row r="19" spans="2:9" ht="358.5" customHeight="1" x14ac:dyDescent="0.25">
      <c r="B19" s="333"/>
      <c r="C19" s="227" t="s">
        <v>358</v>
      </c>
      <c r="D19" s="230" t="s">
        <v>335</v>
      </c>
      <c r="E19" s="228"/>
      <c r="F19" s="228"/>
      <c r="G19" s="281" t="s">
        <v>467</v>
      </c>
      <c r="H19" s="232">
        <v>5</v>
      </c>
    </row>
    <row r="20" spans="2:9" ht="330.75" x14ac:dyDescent="0.25">
      <c r="B20" s="333"/>
      <c r="C20" s="227" t="s">
        <v>359</v>
      </c>
      <c r="D20" s="230" t="s">
        <v>335</v>
      </c>
      <c r="E20" s="228"/>
      <c r="F20" s="228"/>
      <c r="G20" s="278" t="s">
        <v>468</v>
      </c>
      <c r="H20" s="232">
        <v>5</v>
      </c>
    </row>
    <row r="21" spans="2:9" ht="167.25" customHeight="1" x14ac:dyDescent="0.25">
      <c r="B21" s="333"/>
      <c r="C21" s="227" t="s">
        <v>360</v>
      </c>
      <c r="D21" s="232" t="s">
        <v>335</v>
      </c>
      <c r="E21" s="228"/>
      <c r="F21" s="229"/>
      <c r="G21" s="278" t="s">
        <v>469</v>
      </c>
      <c r="H21" s="232">
        <v>4</v>
      </c>
    </row>
    <row r="22" spans="2:9" ht="126.75" thickBot="1" x14ac:dyDescent="0.3">
      <c r="B22" s="333"/>
      <c r="C22" s="227" t="s">
        <v>361</v>
      </c>
      <c r="D22" s="230" t="s">
        <v>335</v>
      </c>
      <c r="E22" s="228"/>
      <c r="F22" s="228"/>
      <c r="G22" s="231" t="s">
        <v>470</v>
      </c>
      <c r="H22" s="232">
        <v>5</v>
      </c>
    </row>
    <row r="23" spans="2:9" ht="16.5" thickBot="1" x14ac:dyDescent="0.3">
      <c r="B23" s="228" t="s">
        <v>351</v>
      </c>
      <c r="C23" s="227" t="s">
        <v>352</v>
      </c>
      <c r="D23" s="230">
        <v>7</v>
      </c>
      <c r="E23" s="228">
        <v>0</v>
      </c>
      <c r="F23" s="228">
        <v>0</v>
      </c>
      <c r="G23" s="227" t="s">
        <v>353</v>
      </c>
      <c r="H23" s="258">
        <f>SUM(H15:H22)</f>
        <v>36</v>
      </c>
      <c r="I23" s="259">
        <f>H23/40</f>
        <v>0.9</v>
      </c>
    </row>
    <row r="24" spans="2:9" ht="6.75" customHeight="1" x14ac:dyDescent="0.25">
      <c r="B24" s="242"/>
      <c r="C24" s="243"/>
      <c r="D24" s="244"/>
      <c r="E24" s="244"/>
      <c r="F24" s="244"/>
      <c r="G24" s="243"/>
      <c r="H24" s="243"/>
    </row>
    <row r="25" spans="2:9" hidden="1" x14ac:dyDescent="0.25">
      <c r="B25" s="226" t="s">
        <v>362</v>
      </c>
      <c r="C25" s="227"/>
      <c r="D25" s="228" t="s">
        <v>335</v>
      </c>
      <c r="E25" s="228" t="s">
        <v>336</v>
      </c>
      <c r="F25" s="228" t="s">
        <v>337</v>
      </c>
      <c r="G25" s="227" t="s">
        <v>338</v>
      </c>
      <c r="H25" s="229" t="s">
        <v>355</v>
      </c>
    </row>
    <row r="26" spans="2:9" hidden="1" x14ac:dyDescent="0.25">
      <c r="B26" s="333" t="s">
        <v>341</v>
      </c>
      <c r="C26" s="227" t="s">
        <v>342</v>
      </c>
      <c r="D26" s="247"/>
      <c r="E26" s="240"/>
      <c r="F26" s="247"/>
      <c r="G26" s="231"/>
      <c r="H26" s="232"/>
    </row>
    <row r="27" spans="2:9" hidden="1" x14ac:dyDescent="0.25">
      <c r="B27" s="333"/>
      <c r="C27" s="227" t="s">
        <v>343</v>
      </c>
      <c r="D27" s="240"/>
      <c r="E27" s="247"/>
      <c r="F27" s="247"/>
      <c r="G27" s="231"/>
      <c r="H27" s="232"/>
    </row>
    <row r="28" spans="2:9" ht="63" hidden="1" x14ac:dyDescent="0.25">
      <c r="B28" s="333"/>
      <c r="C28" s="227" t="s">
        <v>356</v>
      </c>
      <c r="D28" s="240"/>
      <c r="E28" s="247"/>
      <c r="F28" s="247"/>
      <c r="G28" s="231"/>
      <c r="H28" s="232"/>
    </row>
    <row r="29" spans="2:9" hidden="1" x14ac:dyDescent="0.25">
      <c r="B29" s="333" t="s">
        <v>367</v>
      </c>
      <c r="C29" s="227" t="s">
        <v>368</v>
      </c>
      <c r="D29" s="247"/>
      <c r="E29" s="247"/>
      <c r="F29" s="247"/>
      <c r="G29" s="227"/>
      <c r="H29" s="229"/>
    </row>
    <row r="30" spans="2:9" ht="31.5" hidden="1" x14ac:dyDescent="0.25">
      <c r="B30" s="333"/>
      <c r="C30" s="227" t="s">
        <v>369</v>
      </c>
      <c r="D30" s="247"/>
      <c r="E30" s="247"/>
      <c r="F30" s="247"/>
      <c r="G30" s="227"/>
      <c r="H30" s="229"/>
    </row>
    <row r="31" spans="2:9" hidden="1" x14ac:dyDescent="0.25">
      <c r="B31" s="333"/>
      <c r="C31" s="227" t="s">
        <v>370</v>
      </c>
      <c r="D31" s="247"/>
      <c r="E31" s="247"/>
      <c r="F31" s="247"/>
      <c r="G31" s="227"/>
      <c r="H31" s="229"/>
    </row>
    <row r="32" spans="2:9" hidden="1" x14ac:dyDescent="0.25">
      <c r="B32" s="333"/>
      <c r="C32" s="227" t="s">
        <v>371</v>
      </c>
      <c r="D32" s="247"/>
      <c r="E32" s="247"/>
      <c r="F32" s="247"/>
      <c r="G32" s="227"/>
      <c r="H32" s="229"/>
    </row>
    <row r="33" spans="1:8" ht="31.5" hidden="1" x14ac:dyDescent="0.25">
      <c r="B33" s="333"/>
      <c r="C33" s="227" t="s">
        <v>372</v>
      </c>
      <c r="D33" s="247"/>
      <c r="E33" s="247"/>
      <c r="F33" s="247"/>
      <c r="G33" s="227"/>
      <c r="H33" s="229"/>
    </row>
    <row r="34" spans="1:8" hidden="1" x14ac:dyDescent="0.25">
      <c r="B34" s="333" t="s">
        <v>373</v>
      </c>
      <c r="C34" s="227" t="s">
        <v>374</v>
      </c>
      <c r="D34" s="240"/>
      <c r="E34" s="247"/>
      <c r="F34" s="247"/>
      <c r="G34" s="231"/>
      <c r="H34" s="232"/>
    </row>
    <row r="35" spans="1:8" hidden="1" x14ac:dyDescent="0.25">
      <c r="B35" s="333"/>
      <c r="C35" s="227" t="s">
        <v>377</v>
      </c>
      <c r="D35" s="247"/>
      <c r="E35" s="247"/>
      <c r="F35" s="240"/>
      <c r="G35" s="231"/>
      <c r="H35" s="229"/>
    </row>
    <row r="36" spans="1:8" hidden="1" x14ac:dyDescent="0.25">
      <c r="B36" s="333"/>
      <c r="C36" s="227" t="s">
        <v>379</v>
      </c>
      <c r="D36" s="240"/>
      <c r="E36" s="247"/>
      <c r="F36" s="247"/>
      <c r="G36" s="231"/>
      <c r="H36" s="232"/>
    </row>
    <row r="37" spans="1:8" hidden="1" x14ac:dyDescent="0.25">
      <c r="B37" s="333"/>
      <c r="C37" s="227" t="s">
        <v>381</v>
      </c>
      <c r="D37" s="247"/>
      <c r="E37" s="247"/>
      <c r="F37" s="240"/>
      <c r="G37" s="231"/>
      <c r="H37" s="229"/>
    </row>
    <row r="38" spans="1:8" hidden="1" x14ac:dyDescent="0.25">
      <c r="B38" s="333"/>
      <c r="C38" s="227" t="s">
        <v>383</v>
      </c>
      <c r="D38" s="247"/>
      <c r="E38" s="240"/>
      <c r="F38" s="247"/>
      <c r="G38" s="231"/>
      <c r="H38" s="232"/>
    </row>
    <row r="39" spans="1:8" hidden="1" x14ac:dyDescent="0.25">
      <c r="B39" s="228" t="s">
        <v>351</v>
      </c>
      <c r="C39" s="227" t="s">
        <v>352</v>
      </c>
      <c r="D39" s="236"/>
      <c r="E39" s="228"/>
      <c r="F39" s="228"/>
      <c r="G39" s="227" t="s">
        <v>353</v>
      </c>
      <c r="H39" s="231"/>
    </row>
    <row r="40" spans="1:8" x14ac:dyDescent="0.25">
      <c r="B40" s="260"/>
    </row>
    <row r="42" spans="1:8" x14ac:dyDescent="0.25">
      <c r="A42" s="261"/>
      <c r="B42" s="221"/>
      <c r="D42" s="221"/>
      <c r="F42" s="221"/>
    </row>
    <row r="43" spans="1:8" x14ac:dyDescent="0.25">
      <c r="C43" s="334" t="s">
        <v>385</v>
      </c>
      <c r="D43" s="334"/>
      <c r="E43" s="334"/>
      <c r="F43" s="334"/>
      <c r="G43" s="334"/>
      <c r="H43" s="334"/>
    </row>
    <row r="44" spans="1:8" ht="31.5" x14ac:dyDescent="0.25">
      <c r="C44" s="224"/>
      <c r="D44" s="221" t="s">
        <v>386</v>
      </c>
      <c r="E44" s="262" t="s">
        <v>387</v>
      </c>
      <c r="F44" s="221"/>
    </row>
    <row r="45" spans="1:8" ht="31.5" x14ac:dyDescent="0.25">
      <c r="C45" s="263" t="s">
        <v>388</v>
      </c>
      <c r="D45" s="264" t="s">
        <v>389</v>
      </c>
      <c r="E45" s="265" t="s">
        <v>390</v>
      </c>
      <c r="H45" s="222"/>
    </row>
    <row r="46" spans="1:8" ht="31.5" x14ac:dyDescent="0.25">
      <c r="C46" s="263" t="s">
        <v>391</v>
      </c>
      <c r="D46" s="264" t="s">
        <v>392</v>
      </c>
      <c r="E46" s="265" t="s">
        <v>393</v>
      </c>
      <c r="H46" s="222"/>
    </row>
    <row r="47" spans="1:8" x14ac:dyDescent="0.25">
      <c r="C47" s="263" t="s">
        <v>394</v>
      </c>
      <c r="D47" s="264">
        <v>5</v>
      </c>
      <c r="E47" s="265">
        <v>1</v>
      </c>
      <c r="H47" s="222"/>
    </row>
  </sheetData>
  <mergeCells count="9">
    <mergeCell ref="B29:B33"/>
    <mergeCell ref="B34:B38"/>
    <mergeCell ref="C43:H43"/>
    <mergeCell ref="C2:H2"/>
    <mergeCell ref="B4:B6"/>
    <mergeCell ref="B7:B11"/>
    <mergeCell ref="B15:B17"/>
    <mergeCell ref="B18:B22"/>
    <mergeCell ref="B26:B2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C10DD-B4B7-4044-BDF5-B6AF2D3CF584}">
  <sheetPr>
    <tabColor rgb="FF00B050"/>
  </sheetPr>
  <dimension ref="A1:J47"/>
  <sheetViews>
    <sheetView topLeftCell="C1" zoomScale="70" zoomScaleNormal="70" workbookViewId="0">
      <selection activeCell="M16" sqref="M16"/>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35.375" style="221" customWidth="1"/>
    <col min="9" max="16384" width="9.5" style="222"/>
  </cols>
  <sheetData>
    <row r="1" spans="2:10" x14ac:dyDescent="0.25">
      <c r="B1" s="220" t="s">
        <v>332</v>
      </c>
      <c r="D1" s="221"/>
      <c r="E1" s="221"/>
    </row>
    <row r="2" spans="2:10" x14ac:dyDescent="0.25">
      <c r="B2" s="223" t="s">
        <v>333</v>
      </c>
      <c r="C2" s="334" t="s">
        <v>294</v>
      </c>
      <c r="D2" s="334"/>
      <c r="E2" s="334"/>
      <c r="F2" s="334"/>
      <c r="G2" s="334"/>
      <c r="H2" s="334"/>
      <c r="I2" s="225"/>
      <c r="J2" s="225"/>
    </row>
    <row r="3" spans="2:10" ht="3" hidden="1" customHeight="1" x14ac:dyDescent="0.25">
      <c r="B3" s="226" t="s">
        <v>334</v>
      </c>
      <c r="C3" s="227"/>
      <c r="D3" s="228" t="s">
        <v>335</v>
      </c>
      <c r="E3" s="228" t="s">
        <v>336</v>
      </c>
      <c r="F3" s="228" t="s">
        <v>337</v>
      </c>
      <c r="G3" s="227" t="s">
        <v>338</v>
      </c>
      <c r="H3" s="229" t="s">
        <v>340</v>
      </c>
    </row>
    <row r="4" spans="2:10" hidden="1" x14ac:dyDescent="0.25">
      <c r="B4" s="333" t="s">
        <v>341</v>
      </c>
      <c r="C4" s="227" t="s">
        <v>342</v>
      </c>
      <c r="D4" s="230"/>
      <c r="E4" s="230"/>
      <c r="F4" s="230"/>
      <c r="G4" s="231"/>
      <c r="H4" s="232"/>
    </row>
    <row r="5" spans="2:10" hidden="1" x14ac:dyDescent="0.25">
      <c r="B5" s="333"/>
      <c r="C5" s="227" t="s">
        <v>343</v>
      </c>
      <c r="D5" s="230"/>
      <c r="E5" s="230"/>
      <c r="F5" s="230"/>
      <c r="G5" s="231"/>
      <c r="H5" s="232"/>
    </row>
    <row r="6" spans="2:10" hidden="1" x14ac:dyDescent="0.25">
      <c r="B6" s="333"/>
      <c r="C6" s="227" t="s">
        <v>344</v>
      </c>
      <c r="D6" s="230"/>
      <c r="E6" s="230"/>
      <c r="F6" s="230"/>
      <c r="G6" s="231"/>
      <c r="H6" s="232"/>
    </row>
    <row r="7" spans="2:10" ht="31.5" hidden="1" x14ac:dyDescent="0.25">
      <c r="B7" s="333" t="s">
        <v>345</v>
      </c>
      <c r="C7" s="227" t="s">
        <v>346</v>
      </c>
      <c r="D7" s="230"/>
      <c r="E7" s="230"/>
      <c r="F7" s="230"/>
      <c r="G7" s="231"/>
      <c r="H7" s="232"/>
    </row>
    <row r="8" spans="2:10" ht="31.5" hidden="1" x14ac:dyDescent="0.25">
      <c r="B8" s="333"/>
      <c r="C8" s="227" t="s">
        <v>347</v>
      </c>
      <c r="D8" s="230"/>
      <c r="E8" s="230"/>
      <c r="F8" s="230"/>
      <c r="G8" s="231"/>
      <c r="H8" s="232"/>
    </row>
    <row r="9" spans="2:10" ht="31.5" hidden="1" x14ac:dyDescent="0.25">
      <c r="B9" s="333"/>
      <c r="C9" s="227" t="s">
        <v>348</v>
      </c>
      <c r="D9" s="230"/>
      <c r="E9" s="230"/>
      <c r="F9" s="230"/>
      <c r="G9" s="227"/>
      <c r="H9" s="229"/>
    </row>
    <row r="10" spans="2:10" ht="31.5" hidden="1" x14ac:dyDescent="0.25">
      <c r="B10" s="333"/>
      <c r="C10" s="227" t="s">
        <v>349</v>
      </c>
      <c r="D10" s="230"/>
      <c r="E10" s="230"/>
      <c r="F10" s="230"/>
      <c r="G10" s="233"/>
      <c r="H10" s="232"/>
    </row>
    <row r="11" spans="2:10" ht="31.5" hidden="1" x14ac:dyDescent="0.25">
      <c r="B11" s="333"/>
      <c r="C11" s="227" t="s">
        <v>350</v>
      </c>
      <c r="D11" s="230"/>
      <c r="E11" s="230"/>
      <c r="F11" s="230"/>
      <c r="G11" s="231"/>
      <c r="H11" s="232"/>
      <c r="I11" s="235"/>
    </row>
    <row r="12" spans="2:10" hidden="1" x14ac:dyDescent="0.25">
      <c r="B12" s="228" t="s">
        <v>351</v>
      </c>
      <c r="C12" s="227" t="s">
        <v>352</v>
      </c>
      <c r="D12" s="236"/>
      <c r="E12" s="236"/>
      <c r="F12" s="236"/>
      <c r="G12" s="227" t="s">
        <v>353</v>
      </c>
      <c r="H12" s="231"/>
    </row>
    <row r="13" spans="2:10" hidden="1" x14ac:dyDescent="0.25">
      <c r="B13" s="238"/>
      <c r="C13" s="239"/>
      <c r="D13" s="240"/>
      <c r="E13" s="240"/>
      <c r="F13" s="240"/>
      <c r="G13" s="239"/>
      <c r="H13" s="239"/>
    </row>
    <row r="14" spans="2:10" x14ac:dyDescent="0.25">
      <c r="B14" s="276" t="s">
        <v>354</v>
      </c>
      <c r="C14" s="227"/>
      <c r="D14" s="228" t="s">
        <v>335</v>
      </c>
      <c r="E14" s="228" t="s">
        <v>336</v>
      </c>
      <c r="F14" s="228" t="s">
        <v>337</v>
      </c>
      <c r="G14" s="227" t="s">
        <v>338</v>
      </c>
      <c r="H14" s="229" t="s">
        <v>355</v>
      </c>
    </row>
    <row r="15" spans="2:10" ht="173.25" x14ac:dyDescent="0.25">
      <c r="B15" s="333" t="s">
        <v>341</v>
      </c>
      <c r="C15" s="227" t="s">
        <v>342</v>
      </c>
      <c r="D15" s="230" t="s">
        <v>335</v>
      </c>
      <c r="E15" s="228"/>
      <c r="F15" s="228"/>
      <c r="G15" s="278" t="s">
        <v>471</v>
      </c>
      <c r="H15" s="232">
        <v>4</v>
      </c>
    </row>
    <row r="16" spans="2:10" ht="157.5" x14ac:dyDescent="0.25">
      <c r="B16" s="333"/>
      <c r="C16" s="227" t="s">
        <v>343</v>
      </c>
      <c r="D16" s="230" t="s">
        <v>335</v>
      </c>
      <c r="E16" s="228"/>
      <c r="F16" s="228"/>
      <c r="G16" s="278" t="s">
        <v>472</v>
      </c>
      <c r="H16" s="232">
        <v>5</v>
      </c>
    </row>
    <row r="17" spans="2:9" ht="195.75" x14ac:dyDescent="0.25">
      <c r="B17" s="333"/>
      <c r="C17" s="227" t="s">
        <v>415</v>
      </c>
      <c r="D17" s="230" t="s">
        <v>335</v>
      </c>
      <c r="E17" s="228"/>
      <c r="F17" s="228"/>
      <c r="G17" s="278" t="s">
        <v>473</v>
      </c>
      <c r="H17" s="232">
        <v>5</v>
      </c>
    </row>
    <row r="18" spans="2:9" ht="208.5" customHeight="1" x14ac:dyDescent="0.25">
      <c r="B18" s="333" t="s">
        <v>281</v>
      </c>
      <c r="C18" s="227" t="s">
        <v>357</v>
      </c>
      <c r="D18" s="230" t="s">
        <v>335</v>
      </c>
      <c r="E18" s="228"/>
      <c r="F18" s="228"/>
      <c r="G18" s="278" t="s">
        <v>474</v>
      </c>
      <c r="H18" s="232">
        <v>5</v>
      </c>
    </row>
    <row r="19" spans="2:9" ht="358.5" customHeight="1" x14ac:dyDescent="0.25">
      <c r="B19" s="333"/>
      <c r="C19" s="227" t="s">
        <v>358</v>
      </c>
      <c r="D19" s="230" t="s">
        <v>335</v>
      </c>
      <c r="E19" s="228"/>
      <c r="F19" s="228"/>
      <c r="G19" s="281" t="s">
        <v>476</v>
      </c>
      <c r="H19" s="232">
        <v>5</v>
      </c>
    </row>
    <row r="20" spans="2:9" ht="220.5" x14ac:dyDescent="0.25">
      <c r="B20" s="333"/>
      <c r="C20" s="227" t="s">
        <v>359</v>
      </c>
      <c r="D20" s="230" t="s">
        <v>335</v>
      </c>
      <c r="E20" s="228"/>
      <c r="F20" s="228"/>
      <c r="G20" s="278" t="s">
        <v>475</v>
      </c>
      <c r="H20" s="232">
        <v>5</v>
      </c>
    </row>
    <row r="21" spans="2:9" ht="167.25" customHeight="1" x14ac:dyDescent="0.25">
      <c r="B21" s="333"/>
      <c r="C21" s="227" t="s">
        <v>360</v>
      </c>
      <c r="D21" s="232" t="s">
        <v>335</v>
      </c>
      <c r="E21" s="228"/>
      <c r="F21" s="229"/>
      <c r="G21" s="278" t="s">
        <v>477</v>
      </c>
      <c r="H21" s="232">
        <v>5</v>
      </c>
    </row>
    <row r="22" spans="2:9" ht="237" thickBot="1" x14ac:dyDescent="0.3">
      <c r="B22" s="333"/>
      <c r="C22" s="227" t="s">
        <v>361</v>
      </c>
      <c r="D22" s="230" t="s">
        <v>335</v>
      </c>
      <c r="E22" s="228"/>
      <c r="F22" s="228"/>
      <c r="G22" s="231" t="s">
        <v>478</v>
      </c>
      <c r="H22" s="232">
        <v>5</v>
      </c>
    </row>
    <row r="23" spans="2:9" ht="16.5" thickBot="1" x14ac:dyDescent="0.3">
      <c r="B23" s="228" t="s">
        <v>351</v>
      </c>
      <c r="C23" s="227" t="s">
        <v>352</v>
      </c>
      <c r="D23" s="230">
        <v>7</v>
      </c>
      <c r="E23" s="228">
        <v>0</v>
      </c>
      <c r="F23" s="228">
        <v>0</v>
      </c>
      <c r="G23" s="227" t="s">
        <v>353</v>
      </c>
      <c r="H23" s="258">
        <f>SUM(H15:H22)</f>
        <v>39</v>
      </c>
      <c r="I23" s="259">
        <f>H23/40</f>
        <v>0.97499999999999998</v>
      </c>
    </row>
    <row r="24" spans="2:9" ht="6.75" customHeight="1" x14ac:dyDescent="0.25">
      <c r="B24" s="242"/>
      <c r="C24" s="243"/>
      <c r="D24" s="244"/>
      <c r="E24" s="244"/>
      <c r="F24" s="244"/>
      <c r="G24" s="243"/>
      <c r="H24" s="243"/>
    </row>
    <row r="25" spans="2:9" hidden="1" x14ac:dyDescent="0.25">
      <c r="B25" s="226" t="s">
        <v>362</v>
      </c>
      <c r="C25" s="227"/>
      <c r="D25" s="228" t="s">
        <v>335</v>
      </c>
      <c r="E25" s="228" t="s">
        <v>336</v>
      </c>
      <c r="F25" s="228" t="s">
        <v>337</v>
      </c>
      <c r="G25" s="227" t="s">
        <v>338</v>
      </c>
      <c r="H25" s="229" t="s">
        <v>355</v>
      </c>
    </row>
    <row r="26" spans="2:9" hidden="1" x14ac:dyDescent="0.25">
      <c r="B26" s="333" t="s">
        <v>341</v>
      </c>
      <c r="C26" s="227" t="s">
        <v>342</v>
      </c>
      <c r="D26" s="247"/>
      <c r="E26" s="240"/>
      <c r="F26" s="247"/>
      <c r="G26" s="231"/>
      <c r="H26" s="232"/>
    </row>
    <row r="27" spans="2:9" hidden="1" x14ac:dyDescent="0.25">
      <c r="B27" s="333"/>
      <c r="C27" s="227" t="s">
        <v>343</v>
      </c>
      <c r="D27" s="240"/>
      <c r="E27" s="247"/>
      <c r="F27" s="247"/>
      <c r="G27" s="231"/>
      <c r="H27" s="232"/>
    </row>
    <row r="28" spans="2:9" ht="63" hidden="1" x14ac:dyDescent="0.25">
      <c r="B28" s="333"/>
      <c r="C28" s="227" t="s">
        <v>356</v>
      </c>
      <c r="D28" s="240"/>
      <c r="E28" s="247"/>
      <c r="F28" s="247"/>
      <c r="G28" s="231"/>
      <c r="H28" s="232"/>
    </row>
    <row r="29" spans="2:9" hidden="1" x14ac:dyDescent="0.25">
      <c r="B29" s="333" t="s">
        <v>367</v>
      </c>
      <c r="C29" s="227" t="s">
        <v>368</v>
      </c>
      <c r="D29" s="247"/>
      <c r="E29" s="247"/>
      <c r="F29" s="247"/>
      <c r="G29" s="227"/>
      <c r="H29" s="229"/>
    </row>
    <row r="30" spans="2:9" ht="31.5" hidden="1" x14ac:dyDescent="0.25">
      <c r="B30" s="333"/>
      <c r="C30" s="227" t="s">
        <v>369</v>
      </c>
      <c r="D30" s="247"/>
      <c r="E30" s="247"/>
      <c r="F30" s="247"/>
      <c r="G30" s="227"/>
      <c r="H30" s="229"/>
    </row>
    <row r="31" spans="2:9" hidden="1" x14ac:dyDescent="0.25">
      <c r="B31" s="333"/>
      <c r="C31" s="227" t="s">
        <v>370</v>
      </c>
      <c r="D31" s="247"/>
      <c r="E31" s="247"/>
      <c r="F31" s="247"/>
      <c r="G31" s="227"/>
      <c r="H31" s="229"/>
    </row>
    <row r="32" spans="2:9" hidden="1" x14ac:dyDescent="0.25">
      <c r="B32" s="333"/>
      <c r="C32" s="227" t="s">
        <v>371</v>
      </c>
      <c r="D32" s="247"/>
      <c r="E32" s="247"/>
      <c r="F32" s="247"/>
      <c r="G32" s="227"/>
      <c r="H32" s="229"/>
    </row>
    <row r="33" spans="1:8" ht="31.5" hidden="1" x14ac:dyDescent="0.25">
      <c r="B33" s="333"/>
      <c r="C33" s="227" t="s">
        <v>372</v>
      </c>
      <c r="D33" s="247"/>
      <c r="E33" s="247"/>
      <c r="F33" s="247"/>
      <c r="G33" s="227"/>
      <c r="H33" s="229"/>
    </row>
    <row r="34" spans="1:8" hidden="1" x14ac:dyDescent="0.25">
      <c r="B34" s="333" t="s">
        <v>373</v>
      </c>
      <c r="C34" s="227" t="s">
        <v>374</v>
      </c>
      <c r="D34" s="240"/>
      <c r="E34" s="247"/>
      <c r="F34" s="247"/>
      <c r="G34" s="231"/>
      <c r="H34" s="232"/>
    </row>
    <row r="35" spans="1:8" hidden="1" x14ac:dyDescent="0.25">
      <c r="B35" s="333"/>
      <c r="C35" s="227" t="s">
        <v>377</v>
      </c>
      <c r="D35" s="247"/>
      <c r="E35" s="247"/>
      <c r="F35" s="240"/>
      <c r="G35" s="231"/>
      <c r="H35" s="229"/>
    </row>
    <row r="36" spans="1:8" hidden="1" x14ac:dyDescent="0.25">
      <c r="B36" s="333"/>
      <c r="C36" s="227" t="s">
        <v>379</v>
      </c>
      <c r="D36" s="240"/>
      <c r="E36" s="247"/>
      <c r="F36" s="247"/>
      <c r="G36" s="231"/>
      <c r="H36" s="232"/>
    </row>
    <row r="37" spans="1:8" hidden="1" x14ac:dyDescent="0.25">
      <c r="B37" s="333"/>
      <c r="C37" s="227" t="s">
        <v>381</v>
      </c>
      <c r="D37" s="247"/>
      <c r="E37" s="247"/>
      <c r="F37" s="240"/>
      <c r="G37" s="231"/>
      <c r="H37" s="229"/>
    </row>
    <row r="38" spans="1:8" hidden="1" x14ac:dyDescent="0.25">
      <c r="B38" s="333"/>
      <c r="C38" s="227" t="s">
        <v>383</v>
      </c>
      <c r="D38" s="247"/>
      <c r="E38" s="240"/>
      <c r="F38" s="247"/>
      <c r="G38" s="231"/>
      <c r="H38" s="232"/>
    </row>
    <row r="39" spans="1:8" hidden="1" x14ac:dyDescent="0.25">
      <c r="B39" s="228" t="s">
        <v>351</v>
      </c>
      <c r="C39" s="227" t="s">
        <v>352</v>
      </c>
      <c r="D39" s="236"/>
      <c r="E39" s="228"/>
      <c r="F39" s="228"/>
      <c r="G39" s="227" t="s">
        <v>353</v>
      </c>
      <c r="H39" s="231"/>
    </row>
    <row r="40" spans="1:8" x14ac:dyDescent="0.25">
      <c r="B40" s="260"/>
    </row>
    <row r="42" spans="1:8" x14ac:dyDescent="0.25">
      <c r="A42" s="261"/>
      <c r="B42" s="221"/>
      <c r="D42" s="221"/>
      <c r="F42" s="221"/>
    </row>
    <row r="43" spans="1:8" x14ac:dyDescent="0.25">
      <c r="C43" s="334" t="s">
        <v>385</v>
      </c>
      <c r="D43" s="334"/>
      <c r="E43" s="334"/>
      <c r="F43" s="334"/>
      <c r="G43" s="334"/>
      <c r="H43" s="334"/>
    </row>
    <row r="44" spans="1:8" ht="31.5" x14ac:dyDescent="0.25">
      <c r="C44" s="224"/>
      <c r="D44" s="221" t="s">
        <v>386</v>
      </c>
      <c r="E44" s="262" t="s">
        <v>387</v>
      </c>
      <c r="F44" s="221"/>
    </row>
    <row r="45" spans="1:8" ht="31.5" x14ac:dyDescent="0.25">
      <c r="C45" s="263" t="s">
        <v>388</v>
      </c>
      <c r="D45" s="264" t="s">
        <v>389</v>
      </c>
      <c r="E45" s="265" t="s">
        <v>390</v>
      </c>
      <c r="H45" s="222"/>
    </row>
    <row r="46" spans="1:8" ht="31.5" x14ac:dyDescent="0.25">
      <c r="C46" s="263" t="s">
        <v>391</v>
      </c>
      <c r="D46" s="264" t="s">
        <v>392</v>
      </c>
      <c r="E46" s="265" t="s">
        <v>393</v>
      </c>
      <c r="H46" s="222"/>
    </row>
    <row r="47" spans="1:8" x14ac:dyDescent="0.25">
      <c r="C47" s="263" t="s">
        <v>394</v>
      </c>
      <c r="D47" s="264">
        <v>5</v>
      </c>
      <c r="E47" s="265">
        <v>1</v>
      </c>
      <c r="H47" s="222"/>
    </row>
  </sheetData>
  <mergeCells count="9">
    <mergeCell ref="B29:B33"/>
    <mergeCell ref="B34:B38"/>
    <mergeCell ref="C43:H43"/>
    <mergeCell ref="C2:H2"/>
    <mergeCell ref="B4:B6"/>
    <mergeCell ref="B7:B11"/>
    <mergeCell ref="B15:B17"/>
    <mergeCell ref="B18:B22"/>
    <mergeCell ref="B26:B2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9BB9-8851-4C62-BB7F-ECFC672217A0}">
  <sheetPr>
    <tabColor rgb="FF00B050"/>
  </sheetPr>
  <dimension ref="A1:K47"/>
  <sheetViews>
    <sheetView zoomScale="70" zoomScaleNormal="70" workbookViewId="0">
      <selection activeCell="J23" sqref="J23"/>
    </sheetView>
  </sheetViews>
  <sheetFormatPr defaultColWidth="9.5" defaultRowHeight="15.75" x14ac:dyDescent="0.25"/>
  <cols>
    <col min="1" max="1" width="9.5" style="222"/>
    <col min="2" max="2" width="31.875" style="222" customWidth="1"/>
    <col min="3" max="3" width="56" style="221" bestFit="1" customWidth="1"/>
    <col min="4" max="5" width="7.125" style="222" customWidth="1"/>
    <col min="6" max="6" width="9.25" style="222" customWidth="1"/>
    <col min="7" max="7" width="60.375" style="221" customWidth="1"/>
    <col min="8" max="8" width="4.25" style="221" customWidth="1"/>
    <col min="9" max="9" width="35.375" style="221" customWidth="1"/>
    <col min="10" max="16384" width="9.5" style="222"/>
  </cols>
  <sheetData>
    <row r="1" spans="2:11" x14ac:dyDescent="0.25">
      <c r="B1" s="220" t="s">
        <v>332</v>
      </c>
      <c r="D1" s="221"/>
      <c r="E1" s="221"/>
    </row>
    <row r="2" spans="2:11" x14ac:dyDescent="0.25">
      <c r="B2" s="223" t="s">
        <v>333</v>
      </c>
      <c r="C2" s="334" t="s">
        <v>295</v>
      </c>
      <c r="D2" s="334"/>
      <c r="E2" s="334"/>
      <c r="F2" s="334"/>
      <c r="G2" s="334"/>
      <c r="H2" s="334"/>
      <c r="I2" s="334"/>
      <c r="J2" s="225"/>
      <c r="K2" s="225"/>
    </row>
    <row r="3" spans="2:11" ht="3" hidden="1" customHeight="1" thickBot="1" x14ac:dyDescent="0.3">
      <c r="B3" s="226" t="s">
        <v>334</v>
      </c>
      <c r="C3" s="227"/>
      <c r="D3" s="228" t="s">
        <v>335</v>
      </c>
      <c r="E3" s="228" t="s">
        <v>336</v>
      </c>
      <c r="F3" s="228" t="s">
        <v>337</v>
      </c>
      <c r="G3" s="227" t="s">
        <v>338</v>
      </c>
      <c r="H3" s="227" t="s">
        <v>339</v>
      </c>
      <c r="I3" s="229" t="s">
        <v>340</v>
      </c>
    </row>
    <row r="4" spans="2:11" hidden="1" x14ac:dyDescent="0.25">
      <c r="B4" s="333" t="s">
        <v>341</v>
      </c>
      <c r="C4" s="227" t="s">
        <v>342</v>
      </c>
      <c r="D4" s="230"/>
      <c r="E4" s="230"/>
      <c r="F4" s="230"/>
      <c r="G4" s="231"/>
      <c r="H4" s="231"/>
      <c r="I4" s="232"/>
    </row>
    <row r="5" spans="2:11" hidden="1" x14ac:dyDescent="0.25">
      <c r="B5" s="333"/>
      <c r="C5" s="227" t="s">
        <v>343</v>
      </c>
      <c r="D5" s="230"/>
      <c r="E5" s="230"/>
      <c r="F5" s="230"/>
      <c r="G5" s="231"/>
      <c r="H5" s="231"/>
      <c r="I5" s="232"/>
    </row>
    <row r="6" spans="2:11" hidden="1" x14ac:dyDescent="0.25">
      <c r="B6" s="333"/>
      <c r="C6" s="227" t="s">
        <v>344</v>
      </c>
      <c r="D6" s="230"/>
      <c r="E6" s="230"/>
      <c r="F6" s="230"/>
      <c r="G6" s="231"/>
      <c r="H6" s="231"/>
      <c r="I6" s="232"/>
    </row>
    <row r="7" spans="2:11" ht="31.5" hidden="1" x14ac:dyDescent="0.25">
      <c r="B7" s="333" t="s">
        <v>345</v>
      </c>
      <c r="C7" s="227" t="s">
        <v>346</v>
      </c>
      <c r="D7" s="230"/>
      <c r="E7" s="230"/>
      <c r="F7" s="230"/>
      <c r="G7" s="231"/>
      <c r="H7" s="231"/>
      <c r="I7" s="232"/>
    </row>
    <row r="8" spans="2:11" ht="31.5" hidden="1" x14ac:dyDescent="0.25">
      <c r="B8" s="333"/>
      <c r="C8" s="227" t="s">
        <v>347</v>
      </c>
      <c r="D8" s="230"/>
      <c r="E8" s="230"/>
      <c r="F8" s="230"/>
      <c r="G8" s="231"/>
      <c r="H8" s="231"/>
      <c r="I8" s="232"/>
    </row>
    <row r="9" spans="2:11" ht="31.5" hidden="1" x14ac:dyDescent="0.25">
      <c r="B9" s="333"/>
      <c r="C9" s="227" t="s">
        <v>348</v>
      </c>
      <c r="D9" s="230"/>
      <c r="E9" s="230"/>
      <c r="F9" s="230"/>
      <c r="G9" s="227"/>
      <c r="H9" s="227"/>
      <c r="I9" s="229"/>
    </row>
    <row r="10" spans="2:11" ht="31.5" hidden="1" x14ac:dyDescent="0.25">
      <c r="B10" s="333"/>
      <c r="C10" s="227" t="s">
        <v>349</v>
      </c>
      <c r="D10" s="230"/>
      <c r="E10" s="230"/>
      <c r="F10" s="230"/>
      <c r="G10" s="233"/>
      <c r="H10" s="233"/>
      <c r="I10" s="232"/>
    </row>
    <row r="11" spans="2:11" ht="31.5" hidden="1" x14ac:dyDescent="0.25">
      <c r="B11" s="333"/>
      <c r="C11" s="227" t="s">
        <v>350</v>
      </c>
      <c r="D11" s="230"/>
      <c r="E11" s="230"/>
      <c r="F11" s="230"/>
      <c r="G11" s="231"/>
      <c r="H11" s="231"/>
      <c r="I11" s="232"/>
      <c r="J11" s="235"/>
    </row>
    <row r="12" spans="2:11" hidden="1" x14ac:dyDescent="0.25">
      <c r="B12" s="228" t="s">
        <v>351</v>
      </c>
      <c r="C12" s="227" t="s">
        <v>352</v>
      </c>
      <c r="D12" s="236"/>
      <c r="E12" s="236"/>
      <c r="F12" s="236"/>
      <c r="G12" s="227" t="s">
        <v>353</v>
      </c>
      <c r="H12" s="227"/>
      <c r="I12" s="231"/>
    </row>
    <row r="13" spans="2:11" hidden="1" x14ac:dyDescent="0.25">
      <c r="B13" s="238"/>
      <c r="C13" s="239"/>
      <c r="D13" s="240"/>
      <c r="E13" s="240"/>
      <c r="F13" s="240"/>
      <c r="G13" s="239"/>
      <c r="H13" s="239"/>
      <c r="I13" s="239"/>
    </row>
    <row r="14" spans="2:11" x14ac:dyDescent="0.25">
      <c r="B14" s="276" t="s">
        <v>354</v>
      </c>
      <c r="C14" s="227"/>
      <c r="D14" s="228" t="s">
        <v>335</v>
      </c>
      <c r="E14" s="228" t="s">
        <v>336</v>
      </c>
      <c r="F14" s="228" t="s">
        <v>337</v>
      </c>
      <c r="G14" s="227" t="s">
        <v>338</v>
      </c>
      <c r="H14" s="227"/>
      <c r="I14" s="229" t="s">
        <v>355</v>
      </c>
    </row>
    <row r="15" spans="2:11" ht="157.5" x14ac:dyDescent="0.25">
      <c r="B15" s="333" t="s">
        <v>341</v>
      </c>
      <c r="C15" s="227" t="s">
        <v>342</v>
      </c>
      <c r="D15" s="230" t="s">
        <v>335</v>
      </c>
      <c r="E15" s="228"/>
      <c r="F15" s="228"/>
      <c r="G15" s="278" t="s">
        <v>479</v>
      </c>
      <c r="H15" s="278"/>
      <c r="I15" s="232">
        <v>5</v>
      </c>
    </row>
    <row r="16" spans="2:11" ht="220.5" x14ac:dyDescent="0.25">
      <c r="B16" s="333"/>
      <c r="C16" s="227" t="s">
        <v>343</v>
      </c>
      <c r="D16" s="230" t="s">
        <v>335</v>
      </c>
      <c r="E16" s="228"/>
      <c r="F16" s="228"/>
      <c r="G16" s="278" t="s">
        <v>480</v>
      </c>
      <c r="H16" s="278"/>
      <c r="I16" s="232">
        <v>5</v>
      </c>
    </row>
    <row r="17" spans="2:10" ht="252" x14ac:dyDescent="0.25">
      <c r="B17" s="333"/>
      <c r="C17" s="227" t="s">
        <v>415</v>
      </c>
      <c r="D17" s="230" t="s">
        <v>335</v>
      </c>
      <c r="E17" s="228"/>
      <c r="F17" s="228"/>
      <c r="G17" s="278" t="s">
        <v>481</v>
      </c>
      <c r="H17" s="278"/>
      <c r="I17" s="232">
        <v>5</v>
      </c>
    </row>
    <row r="18" spans="2:10" ht="208.5" customHeight="1" x14ac:dyDescent="0.25">
      <c r="B18" s="333" t="s">
        <v>281</v>
      </c>
      <c r="C18" s="227" t="s">
        <v>357</v>
      </c>
      <c r="D18" s="230" t="s">
        <v>335</v>
      </c>
      <c r="E18" s="228"/>
      <c r="F18" s="228" t="s">
        <v>337</v>
      </c>
      <c r="G18" s="278" t="s">
        <v>482</v>
      </c>
      <c r="H18" s="278"/>
      <c r="I18" s="232">
        <v>3</v>
      </c>
    </row>
    <row r="19" spans="2:10" ht="358.5" customHeight="1" x14ac:dyDescent="0.25">
      <c r="B19" s="333"/>
      <c r="C19" s="227" t="s">
        <v>358</v>
      </c>
      <c r="D19" s="230"/>
      <c r="E19" s="228"/>
      <c r="F19" s="228" t="s">
        <v>337</v>
      </c>
      <c r="G19" s="281" t="s">
        <v>483</v>
      </c>
      <c r="H19" s="281"/>
      <c r="I19" s="232">
        <v>3</v>
      </c>
    </row>
    <row r="20" spans="2:10" ht="78.75" x14ac:dyDescent="0.25">
      <c r="B20" s="333"/>
      <c r="C20" s="227" t="s">
        <v>359</v>
      </c>
      <c r="D20" s="230" t="s">
        <v>335</v>
      </c>
      <c r="E20" s="228"/>
      <c r="F20" s="228"/>
      <c r="G20" s="278" t="s">
        <v>484</v>
      </c>
      <c r="H20" s="278"/>
      <c r="I20" s="232">
        <v>5</v>
      </c>
    </row>
    <row r="21" spans="2:10" ht="167.25" customHeight="1" x14ac:dyDescent="0.25">
      <c r="B21" s="333"/>
      <c r="C21" s="227" t="s">
        <v>360</v>
      </c>
      <c r="D21" s="232"/>
      <c r="E21" s="228"/>
      <c r="F21" s="229" t="s">
        <v>337</v>
      </c>
      <c r="G21" s="278" t="s">
        <v>485</v>
      </c>
      <c r="H21" s="278"/>
      <c r="I21" s="232">
        <v>3</v>
      </c>
    </row>
    <row r="22" spans="2:10" ht="205.5" thickBot="1" x14ac:dyDescent="0.3">
      <c r="B22" s="333"/>
      <c r="C22" s="227" t="s">
        <v>361</v>
      </c>
      <c r="D22" s="230"/>
      <c r="E22" s="228"/>
      <c r="F22" s="228" t="s">
        <v>337</v>
      </c>
      <c r="G22" s="231" t="s">
        <v>486</v>
      </c>
      <c r="H22" s="231"/>
      <c r="I22" s="232">
        <v>3</v>
      </c>
    </row>
    <row r="23" spans="2:10" ht="16.5" thickBot="1" x14ac:dyDescent="0.3">
      <c r="B23" s="228" t="s">
        <v>351</v>
      </c>
      <c r="C23" s="227" t="s">
        <v>352</v>
      </c>
      <c r="D23" s="230">
        <v>4</v>
      </c>
      <c r="E23" s="228">
        <v>0</v>
      </c>
      <c r="F23" s="228">
        <v>4</v>
      </c>
      <c r="G23" s="227" t="s">
        <v>353</v>
      </c>
      <c r="H23" s="227"/>
      <c r="I23" s="258">
        <f>SUM(I15:I22)</f>
        <v>32</v>
      </c>
      <c r="J23" s="259">
        <f>I23/40</f>
        <v>0.8</v>
      </c>
    </row>
    <row r="24" spans="2:10" ht="6.75" customHeight="1" x14ac:dyDescent="0.25">
      <c r="B24" s="242"/>
      <c r="C24" s="243"/>
      <c r="D24" s="244"/>
      <c r="E24" s="244"/>
      <c r="F24" s="244"/>
      <c r="G24" s="243"/>
      <c r="H24" s="243"/>
      <c r="I24" s="243"/>
    </row>
    <row r="25" spans="2:10" hidden="1" x14ac:dyDescent="0.25">
      <c r="B25" s="226" t="s">
        <v>362</v>
      </c>
      <c r="C25" s="227"/>
      <c r="D25" s="228" t="s">
        <v>335</v>
      </c>
      <c r="E25" s="228" t="s">
        <v>336</v>
      </c>
      <c r="F25" s="228" t="s">
        <v>337</v>
      </c>
      <c r="G25" s="227" t="s">
        <v>338</v>
      </c>
      <c r="H25" s="227"/>
      <c r="I25" s="229" t="s">
        <v>355</v>
      </c>
    </row>
    <row r="26" spans="2:10" hidden="1" x14ac:dyDescent="0.25">
      <c r="B26" s="333" t="s">
        <v>341</v>
      </c>
      <c r="C26" s="227" t="s">
        <v>342</v>
      </c>
      <c r="D26" s="247"/>
      <c r="E26" s="240"/>
      <c r="F26" s="247"/>
      <c r="G26" s="231"/>
      <c r="H26" s="231"/>
      <c r="I26" s="232"/>
    </row>
    <row r="27" spans="2:10" hidden="1" x14ac:dyDescent="0.25">
      <c r="B27" s="333"/>
      <c r="C27" s="227" t="s">
        <v>343</v>
      </c>
      <c r="D27" s="240"/>
      <c r="E27" s="247"/>
      <c r="F27" s="247"/>
      <c r="G27" s="231"/>
      <c r="H27" s="231"/>
      <c r="I27" s="232"/>
    </row>
    <row r="28" spans="2:10" ht="63" hidden="1" x14ac:dyDescent="0.25">
      <c r="B28" s="333"/>
      <c r="C28" s="227" t="s">
        <v>356</v>
      </c>
      <c r="D28" s="240"/>
      <c r="E28" s="247"/>
      <c r="F28" s="247"/>
      <c r="G28" s="231"/>
      <c r="H28" s="231"/>
      <c r="I28" s="232"/>
    </row>
    <row r="29" spans="2:10" hidden="1" x14ac:dyDescent="0.25">
      <c r="B29" s="333" t="s">
        <v>367</v>
      </c>
      <c r="C29" s="227" t="s">
        <v>368</v>
      </c>
      <c r="D29" s="247"/>
      <c r="E29" s="247"/>
      <c r="F29" s="247"/>
      <c r="G29" s="227"/>
      <c r="H29" s="227"/>
      <c r="I29" s="229"/>
    </row>
    <row r="30" spans="2:10" ht="31.5" hidden="1" x14ac:dyDescent="0.25">
      <c r="B30" s="333"/>
      <c r="C30" s="227" t="s">
        <v>369</v>
      </c>
      <c r="D30" s="247"/>
      <c r="E30" s="247"/>
      <c r="F30" s="247"/>
      <c r="G30" s="227"/>
      <c r="H30" s="227"/>
      <c r="I30" s="229"/>
    </row>
    <row r="31" spans="2:10" hidden="1" x14ac:dyDescent="0.25">
      <c r="B31" s="333"/>
      <c r="C31" s="227" t="s">
        <v>370</v>
      </c>
      <c r="D31" s="247"/>
      <c r="E31" s="247"/>
      <c r="F31" s="247"/>
      <c r="G31" s="227"/>
      <c r="H31" s="227"/>
      <c r="I31" s="229"/>
    </row>
    <row r="32" spans="2:10" hidden="1" x14ac:dyDescent="0.25">
      <c r="B32" s="333"/>
      <c r="C32" s="227" t="s">
        <v>371</v>
      </c>
      <c r="D32" s="247"/>
      <c r="E32" s="247"/>
      <c r="F32" s="247"/>
      <c r="G32" s="227"/>
      <c r="H32" s="227"/>
      <c r="I32" s="229"/>
    </row>
    <row r="33" spans="1:9" ht="31.5" hidden="1" x14ac:dyDescent="0.25">
      <c r="B33" s="333"/>
      <c r="C33" s="227" t="s">
        <v>372</v>
      </c>
      <c r="D33" s="247"/>
      <c r="E33" s="247"/>
      <c r="F33" s="247"/>
      <c r="G33" s="227"/>
      <c r="H33" s="227"/>
      <c r="I33" s="229"/>
    </row>
    <row r="34" spans="1:9" hidden="1" x14ac:dyDescent="0.25">
      <c r="B34" s="333" t="s">
        <v>373</v>
      </c>
      <c r="C34" s="227" t="s">
        <v>374</v>
      </c>
      <c r="D34" s="240"/>
      <c r="E34" s="247"/>
      <c r="F34" s="247"/>
      <c r="G34" s="231"/>
      <c r="H34" s="231"/>
      <c r="I34" s="232"/>
    </row>
    <row r="35" spans="1:9" hidden="1" x14ac:dyDescent="0.25">
      <c r="B35" s="333"/>
      <c r="C35" s="227" t="s">
        <v>377</v>
      </c>
      <c r="D35" s="247"/>
      <c r="E35" s="247"/>
      <c r="F35" s="240"/>
      <c r="G35" s="231"/>
      <c r="H35" s="231"/>
      <c r="I35" s="229"/>
    </row>
    <row r="36" spans="1:9" hidden="1" x14ac:dyDescent="0.25">
      <c r="B36" s="333"/>
      <c r="C36" s="227" t="s">
        <v>379</v>
      </c>
      <c r="D36" s="240"/>
      <c r="E36" s="247"/>
      <c r="F36" s="247"/>
      <c r="G36" s="231"/>
      <c r="H36" s="231"/>
      <c r="I36" s="232"/>
    </row>
    <row r="37" spans="1:9" hidden="1" x14ac:dyDescent="0.25">
      <c r="B37" s="333"/>
      <c r="C37" s="227" t="s">
        <v>381</v>
      </c>
      <c r="D37" s="247"/>
      <c r="E37" s="247"/>
      <c r="F37" s="240"/>
      <c r="G37" s="231"/>
      <c r="H37" s="231"/>
      <c r="I37" s="229"/>
    </row>
    <row r="38" spans="1:9" hidden="1" x14ac:dyDescent="0.25">
      <c r="B38" s="333"/>
      <c r="C38" s="227" t="s">
        <v>383</v>
      </c>
      <c r="D38" s="247"/>
      <c r="E38" s="240"/>
      <c r="F38" s="247"/>
      <c r="G38" s="231"/>
      <c r="H38" s="231"/>
      <c r="I38" s="232"/>
    </row>
    <row r="39" spans="1:9" hidden="1" x14ac:dyDescent="0.25">
      <c r="B39" s="228" t="s">
        <v>351</v>
      </c>
      <c r="C39" s="227" t="s">
        <v>352</v>
      </c>
      <c r="D39" s="236"/>
      <c r="E39" s="228"/>
      <c r="F39" s="228"/>
      <c r="G39" s="227" t="s">
        <v>353</v>
      </c>
      <c r="H39" s="227"/>
      <c r="I39" s="231"/>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31.5" x14ac:dyDescent="0.25">
      <c r="C44" s="224"/>
      <c r="D44" s="221" t="s">
        <v>386</v>
      </c>
      <c r="E44" s="262" t="s">
        <v>387</v>
      </c>
      <c r="F44" s="221"/>
      <c r="H44" s="222"/>
    </row>
    <row r="45" spans="1:9" ht="31.5" x14ac:dyDescent="0.25">
      <c r="C45" s="263" t="s">
        <v>388</v>
      </c>
      <c r="D45" s="264" t="s">
        <v>389</v>
      </c>
      <c r="E45" s="265" t="s">
        <v>390</v>
      </c>
      <c r="I45" s="222"/>
    </row>
    <row r="46" spans="1:9" ht="31.5" x14ac:dyDescent="0.25">
      <c r="C46" s="263" t="s">
        <v>391</v>
      </c>
      <c r="D46" s="264" t="s">
        <v>392</v>
      </c>
      <c r="E46" s="265" t="s">
        <v>393</v>
      </c>
      <c r="I46" s="222"/>
    </row>
    <row r="47" spans="1:9" x14ac:dyDescent="0.25">
      <c r="C47" s="263" t="s">
        <v>394</v>
      </c>
      <c r="D47" s="264">
        <v>5</v>
      </c>
      <c r="E47" s="265">
        <v>1</v>
      </c>
      <c r="I47" s="222"/>
    </row>
  </sheetData>
  <mergeCells count="9">
    <mergeCell ref="B29:B33"/>
    <mergeCell ref="B34:B38"/>
    <mergeCell ref="C43:I43"/>
    <mergeCell ref="C2:I2"/>
    <mergeCell ref="B4:B6"/>
    <mergeCell ref="B7:B11"/>
    <mergeCell ref="B15:B17"/>
    <mergeCell ref="B18:B22"/>
    <mergeCell ref="B26:B2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CA55-89DB-4B98-A514-69D348A6C5AD}">
  <sheetPr>
    <tabColor rgb="FF00B050"/>
  </sheetPr>
  <dimension ref="A1:K47"/>
  <sheetViews>
    <sheetView zoomScale="70" zoomScaleNormal="70" workbookViewId="0">
      <selection activeCell="G45" sqref="G45"/>
    </sheetView>
  </sheetViews>
  <sheetFormatPr defaultColWidth="9.5" defaultRowHeight="15.75" x14ac:dyDescent="0.25"/>
  <cols>
    <col min="1" max="1" width="9.5" style="222"/>
    <col min="2" max="2" width="31.875" style="222" customWidth="1"/>
    <col min="3" max="3" width="56" style="221" bestFit="1" customWidth="1"/>
    <col min="4" max="5" width="7.125" style="222" customWidth="1"/>
    <col min="6" max="6" width="11" style="222" customWidth="1"/>
    <col min="7" max="7" width="60.375" style="221" customWidth="1"/>
    <col min="8" max="8" width="4.25" style="221" customWidth="1"/>
    <col min="9" max="9" width="35.375" style="221" customWidth="1"/>
    <col min="10" max="16384" width="9.5" style="222"/>
  </cols>
  <sheetData>
    <row r="1" spans="2:11" x14ac:dyDescent="0.25">
      <c r="B1" s="220" t="s">
        <v>332</v>
      </c>
      <c r="D1" s="221"/>
      <c r="E1" s="221"/>
    </row>
    <row r="2" spans="2:11" x14ac:dyDescent="0.25">
      <c r="B2" s="223" t="s">
        <v>333</v>
      </c>
      <c r="C2" s="334" t="s">
        <v>296</v>
      </c>
      <c r="D2" s="334"/>
      <c r="E2" s="334"/>
      <c r="F2" s="334"/>
      <c r="G2" s="334"/>
      <c r="H2" s="334"/>
      <c r="I2" s="334"/>
      <c r="J2" s="225"/>
      <c r="K2" s="225"/>
    </row>
    <row r="3" spans="2:11" ht="3" hidden="1" customHeight="1" thickBot="1" x14ac:dyDescent="0.3">
      <c r="B3" s="226" t="s">
        <v>334</v>
      </c>
      <c r="C3" s="227"/>
      <c r="D3" s="228" t="s">
        <v>335</v>
      </c>
      <c r="E3" s="228" t="s">
        <v>336</v>
      </c>
      <c r="F3" s="228" t="s">
        <v>337</v>
      </c>
      <c r="G3" s="227" t="s">
        <v>338</v>
      </c>
      <c r="H3" s="227" t="s">
        <v>339</v>
      </c>
      <c r="I3" s="229" t="s">
        <v>340</v>
      </c>
    </row>
    <row r="4" spans="2:11" hidden="1" x14ac:dyDescent="0.25">
      <c r="B4" s="333" t="s">
        <v>341</v>
      </c>
      <c r="C4" s="227" t="s">
        <v>342</v>
      </c>
      <c r="D4" s="230"/>
      <c r="E4" s="230"/>
      <c r="F4" s="230"/>
      <c r="G4" s="231"/>
      <c r="H4" s="231"/>
      <c r="I4" s="232"/>
    </row>
    <row r="5" spans="2:11" hidden="1" x14ac:dyDescent="0.25">
      <c r="B5" s="333"/>
      <c r="C5" s="227" t="s">
        <v>343</v>
      </c>
      <c r="D5" s="230"/>
      <c r="E5" s="230"/>
      <c r="F5" s="230"/>
      <c r="G5" s="231"/>
      <c r="H5" s="231"/>
      <c r="I5" s="232"/>
    </row>
    <row r="6" spans="2:11" hidden="1" x14ac:dyDescent="0.25">
      <c r="B6" s="333"/>
      <c r="C6" s="227" t="s">
        <v>344</v>
      </c>
      <c r="D6" s="230"/>
      <c r="E6" s="230"/>
      <c r="F6" s="230"/>
      <c r="G6" s="231"/>
      <c r="H6" s="231"/>
      <c r="I6" s="232"/>
    </row>
    <row r="7" spans="2:11" ht="31.5" hidden="1" x14ac:dyDescent="0.25">
      <c r="B7" s="333" t="s">
        <v>345</v>
      </c>
      <c r="C7" s="227" t="s">
        <v>346</v>
      </c>
      <c r="D7" s="230"/>
      <c r="E7" s="230"/>
      <c r="F7" s="230"/>
      <c r="G7" s="231"/>
      <c r="H7" s="231"/>
      <c r="I7" s="232"/>
    </row>
    <row r="8" spans="2:11" ht="31.5" hidden="1" x14ac:dyDescent="0.25">
      <c r="B8" s="333"/>
      <c r="C8" s="227" t="s">
        <v>347</v>
      </c>
      <c r="D8" s="230"/>
      <c r="E8" s="230"/>
      <c r="F8" s="230"/>
      <c r="G8" s="231"/>
      <c r="H8" s="231"/>
      <c r="I8" s="232"/>
    </row>
    <row r="9" spans="2:11" ht="31.5" hidden="1" x14ac:dyDescent="0.25">
      <c r="B9" s="333"/>
      <c r="C9" s="227" t="s">
        <v>348</v>
      </c>
      <c r="D9" s="230"/>
      <c r="E9" s="230"/>
      <c r="F9" s="230"/>
      <c r="G9" s="227"/>
      <c r="H9" s="227"/>
      <c r="I9" s="229"/>
    </row>
    <row r="10" spans="2:11" ht="31.5" hidden="1" x14ac:dyDescent="0.25">
      <c r="B10" s="333"/>
      <c r="C10" s="227" t="s">
        <v>349</v>
      </c>
      <c r="D10" s="230"/>
      <c r="E10" s="230"/>
      <c r="F10" s="230"/>
      <c r="G10" s="233"/>
      <c r="H10" s="233"/>
      <c r="I10" s="232"/>
    </row>
    <row r="11" spans="2:11" ht="31.5" hidden="1" x14ac:dyDescent="0.25">
      <c r="B11" s="333"/>
      <c r="C11" s="227" t="s">
        <v>350</v>
      </c>
      <c r="D11" s="230"/>
      <c r="E11" s="230"/>
      <c r="F11" s="230"/>
      <c r="G11" s="231"/>
      <c r="H11" s="231"/>
      <c r="I11" s="232"/>
      <c r="J11" s="235"/>
    </row>
    <row r="12" spans="2:11" hidden="1" x14ac:dyDescent="0.25">
      <c r="B12" s="228" t="s">
        <v>351</v>
      </c>
      <c r="C12" s="227" t="s">
        <v>352</v>
      </c>
      <c r="D12" s="236"/>
      <c r="E12" s="236"/>
      <c r="F12" s="236"/>
      <c r="G12" s="227" t="s">
        <v>353</v>
      </c>
      <c r="H12" s="227"/>
      <c r="I12" s="231"/>
    </row>
    <row r="13" spans="2:11" hidden="1" x14ac:dyDescent="0.25">
      <c r="B13" s="238"/>
      <c r="C13" s="239"/>
      <c r="D13" s="240"/>
      <c r="E13" s="240"/>
      <c r="F13" s="240"/>
      <c r="G13" s="239"/>
      <c r="H13" s="239"/>
      <c r="I13" s="239"/>
    </row>
    <row r="14" spans="2:11" x14ac:dyDescent="0.25">
      <c r="B14" s="276" t="s">
        <v>354</v>
      </c>
      <c r="C14" s="227"/>
      <c r="D14" s="228" t="s">
        <v>335</v>
      </c>
      <c r="E14" s="228" t="s">
        <v>336</v>
      </c>
      <c r="F14" s="228" t="s">
        <v>337</v>
      </c>
      <c r="G14" s="227" t="s">
        <v>338</v>
      </c>
      <c r="H14" s="227"/>
      <c r="I14" s="229" t="s">
        <v>355</v>
      </c>
    </row>
    <row r="15" spans="2:11" ht="78.75" x14ac:dyDescent="0.25">
      <c r="B15" s="333" t="s">
        <v>341</v>
      </c>
      <c r="C15" s="227" t="s">
        <v>342</v>
      </c>
      <c r="D15" s="230" t="s">
        <v>335</v>
      </c>
      <c r="E15" s="228"/>
      <c r="F15" s="228"/>
      <c r="G15" s="278" t="s">
        <v>487</v>
      </c>
      <c r="H15" s="278"/>
      <c r="I15" s="232">
        <v>3</v>
      </c>
    </row>
    <row r="16" spans="2:11" ht="157.5" x14ac:dyDescent="0.25">
      <c r="B16" s="333"/>
      <c r="C16" s="227" t="s">
        <v>343</v>
      </c>
      <c r="D16" s="230" t="s">
        <v>335</v>
      </c>
      <c r="E16" s="228"/>
      <c r="F16" s="228"/>
      <c r="G16" s="278" t="s">
        <v>488</v>
      </c>
      <c r="H16" s="278"/>
      <c r="I16" s="232">
        <v>5</v>
      </c>
    </row>
    <row r="17" spans="2:10" ht="195.75" x14ac:dyDescent="0.25">
      <c r="B17" s="333"/>
      <c r="C17" s="227" t="s">
        <v>415</v>
      </c>
      <c r="D17" s="230" t="s">
        <v>335</v>
      </c>
      <c r="E17" s="228"/>
      <c r="F17" s="228"/>
      <c r="G17" s="278" t="s">
        <v>489</v>
      </c>
      <c r="H17" s="278"/>
      <c r="I17" s="232">
        <v>5</v>
      </c>
    </row>
    <row r="18" spans="2:10" ht="208.5" customHeight="1" x14ac:dyDescent="0.25">
      <c r="B18" s="333" t="s">
        <v>281</v>
      </c>
      <c r="C18" s="227" t="s">
        <v>357</v>
      </c>
      <c r="D18" s="230" t="s">
        <v>335</v>
      </c>
      <c r="E18" s="228"/>
      <c r="F18" s="228"/>
      <c r="G18" s="278" t="s">
        <v>490</v>
      </c>
      <c r="H18" s="278"/>
      <c r="I18" s="232">
        <v>5</v>
      </c>
    </row>
    <row r="19" spans="2:10" ht="358.5" customHeight="1" x14ac:dyDescent="0.25">
      <c r="B19" s="333"/>
      <c r="C19" s="227" t="s">
        <v>358</v>
      </c>
      <c r="D19" s="230" t="s">
        <v>335</v>
      </c>
      <c r="E19" s="228"/>
      <c r="F19" s="228"/>
      <c r="G19" s="281" t="s">
        <v>491</v>
      </c>
      <c r="H19" s="281"/>
      <c r="I19" s="232">
        <v>5</v>
      </c>
    </row>
    <row r="20" spans="2:10" ht="189" x14ac:dyDescent="0.25">
      <c r="B20" s="333"/>
      <c r="C20" s="227" t="s">
        <v>359</v>
      </c>
      <c r="D20" s="230" t="s">
        <v>335</v>
      </c>
      <c r="E20" s="228"/>
      <c r="F20" s="228"/>
      <c r="G20" s="278" t="s">
        <v>492</v>
      </c>
      <c r="H20" s="278"/>
      <c r="I20" s="232">
        <v>4</v>
      </c>
    </row>
    <row r="21" spans="2:10" ht="167.25" customHeight="1" x14ac:dyDescent="0.25">
      <c r="B21" s="333"/>
      <c r="C21" s="227" t="s">
        <v>360</v>
      </c>
      <c r="D21" s="232"/>
      <c r="E21" s="228"/>
      <c r="F21" s="229" t="s">
        <v>337</v>
      </c>
      <c r="G21" s="278" t="s">
        <v>493</v>
      </c>
      <c r="H21" s="278"/>
      <c r="I21" s="232">
        <v>2</v>
      </c>
    </row>
    <row r="22" spans="2:10" ht="394.5" thickBot="1" x14ac:dyDescent="0.3">
      <c r="B22" s="333"/>
      <c r="C22" s="227" t="s">
        <v>361</v>
      </c>
      <c r="D22" s="230"/>
      <c r="E22" s="228"/>
      <c r="F22" s="228" t="s">
        <v>337</v>
      </c>
      <c r="G22" s="231" t="s">
        <v>494</v>
      </c>
      <c r="H22" s="231"/>
      <c r="I22" s="232">
        <v>2</v>
      </c>
    </row>
    <row r="23" spans="2:10" ht="16.5" thickBot="1" x14ac:dyDescent="0.3">
      <c r="B23" s="228" t="s">
        <v>351</v>
      </c>
      <c r="C23" s="227" t="s">
        <v>352</v>
      </c>
      <c r="D23" s="230">
        <v>6</v>
      </c>
      <c r="E23" s="228">
        <v>0</v>
      </c>
      <c r="F23" s="228">
        <v>2</v>
      </c>
      <c r="G23" s="227" t="s">
        <v>353</v>
      </c>
      <c r="H23" s="227"/>
      <c r="I23" s="258">
        <f>SUM(I15:I22)</f>
        <v>31</v>
      </c>
      <c r="J23" s="259">
        <f>I23/40</f>
        <v>0.77500000000000002</v>
      </c>
    </row>
    <row r="24" spans="2:10" ht="6.75" customHeight="1" x14ac:dyDescent="0.25">
      <c r="B24" s="242"/>
      <c r="C24" s="243"/>
      <c r="D24" s="244"/>
      <c r="E24" s="244"/>
      <c r="F24" s="244"/>
      <c r="G24" s="243"/>
      <c r="H24" s="243"/>
      <c r="I24" s="243"/>
    </row>
    <row r="25" spans="2:10" hidden="1" x14ac:dyDescent="0.25">
      <c r="B25" s="226" t="s">
        <v>362</v>
      </c>
      <c r="C25" s="227"/>
      <c r="D25" s="228" t="s">
        <v>335</v>
      </c>
      <c r="E25" s="228" t="s">
        <v>336</v>
      </c>
      <c r="F25" s="228" t="s">
        <v>337</v>
      </c>
      <c r="G25" s="227" t="s">
        <v>338</v>
      </c>
      <c r="H25" s="227"/>
      <c r="I25" s="229" t="s">
        <v>355</v>
      </c>
    </row>
    <row r="26" spans="2:10" hidden="1" x14ac:dyDescent="0.25">
      <c r="B26" s="333" t="s">
        <v>341</v>
      </c>
      <c r="C26" s="227" t="s">
        <v>342</v>
      </c>
      <c r="D26" s="247"/>
      <c r="E26" s="240"/>
      <c r="F26" s="247"/>
      <c r="G26" s="231"/>
      <c r="H26" s="231"/>
      <c r="I26" s="232"/>
    </row>
    <row r="27" spans="2:10" hidden="1" x14ac:dyDescent="0.25">
      <c r="B27" s="333"/>
      <c r="C27" s="227" t="s">
        <v>343</v>
      </c>
      <c r="D27" s="240"/>
      <c r="E27" s="247"/>
      <c r="F27" s="247"/>
      <c r="G27" s="231"/>
      <c r="H27" s="231"/>
      <c r="I27" s="232"/>
    </row>
    <row r="28" spans="2:10" ht="63" hidden="1" x14ac:dyDescent="0.25">
      <c r="B28" s="333"/>
      <c r="C28" s="227" t="s">
        <v>356</v>
      </c>
      <c r="D28" s="240"/>
      <c r="E28" s="247"/>
      <c r="F28" s="247"/>
      <c r="G28" s="231"/>
      <c r="H28" s="231"/>
      <c r="I28" s="232"/>
    </row>
    <row r="29" spans="2:10" hidden="1" x14ac:dyDescent="0.25">
      <c r="B29" s="333" t="s">
        <v>367</v>
      </c>
      <c r="C29" s="227" t="s">
        <v>368</v>
      </c>
      <c r="D29" s="247"/>
      <c r="E29" s="247"/>
      <c r="F29" s="247"/>
      <c r="G29" s="227"/>
      <c r="H29" s="227"/>
      <c r="I29" s="229"/>
    </row>
    <row r="30" spans="2:10" ht="31.5" hidden="1" x14ac:dyDescent="0.25">
      <c r="B30" s="333"/>
      <c r="C30" s="227" t="s">
        <v>369</v>
      </c>
      <c r="D30" s="247"/>
      <c r="E30" s="247"/>
      <c r="F30" s="247"/>
      <c r="G30" s="227"/>
      <c r="H30" s="227"/>
      <c r="I30" s="229"/>
    </row>
    <row r="31" spans="2:10" hidden="1" x14ac:dyDescent="0.25">
      <c r="B31" s="333"/>
      <c r="C31" s="227" t="s">
        <v>370</v>
      </c>
      <c r="D31" s="247"/>
      <c r="E31" s="247"/>
      <c r="F31" s="247"/>
      <c r="G31" s="227"/>
      <c r="H31" s="227"/>
      <c r="I31" s="229"/>
    </row>
    <row r="32" spans="2:10" hidden="1" x14ac:dyDescent="0.25">
      <c r="B32" s="333"/>
      <c r="C32" s="227" t="s">
        <v>371</v>
      </c>
      <c r="D32" s="247"/>
      <c r="E32" s="247"/>
      <c r="F32" s="247"/>
      <c r="G32" s="227"/>
      <c r="H32" s="227"/>
      <c r="I32" s="229"/>
    </row>
    <row r="33" spans="1:9" ht="31.5" hidden="1" x14ac:dyDescent="0.25">
      <c r="B33" s="333"/>
      <c r="C33" s="227" t="s">
        <v>372</v>
      </c>
      <c r="D33" s="247"/>
      <c r="E33" s="247"/>
      <c r="F33" s="247"/>
      <c r="G33" s="227"/>
      <c r="H33" s="227"/>
      <c r="I33" s="229"/>
    </row>
    <row r="34" spans="1:9" hidden="1" x14ac:dyDescent="0.25">
      <c r="B34" s="333" t="s">
        <v>373</v>
      </c>
      <c r="C34" s="227" t="s">
        <v>374</v>
      </c>
      <c r="D34" s="240"/>
      <c r="E34" s="247"/>
      <c r="F34" s="247"/>
      <c r="G34" s="231"/>
      <c r="H34" s="231"/>
      <c r="I34" s="232"/>
    </row>
    <row r="35" spans="1:9" hidden="1" x14ac:dyDescent="0.25">
      <c r="B35" s="333"/>
      <c r="C35" s="227" t="s">
        <v>377</v>
      </c>
      <c r="D35" s="247"/>
      <c r="E35" s="247"/>
      <c r="F35" s="240"/>
      <c r="G35" s="231"/>
      <c r="H35" s="231"/>
      <c r="I35" s="229"/>
    </row>
    <row r="36" spans="1:9" hidden="1" x14ac:dyDescent="0.25">
      <c r="B36" s="333"/>
      <c r="C36" s="227" t="s">
        <v>379</v>
      </c>
      <c r="D36" s="240"/>
      <c r="E36" s="247"/>
      <c r="F36" s="247"/>
      <c r="G36" s="231"/>
      <c r="H36" s="231"/>
      <c r="I36" s="232"/>
    </row>
    <row r="37" spans="1:9" hidden="1" x14ac:dyDescent="0.25">
      <c r="B37" s="333"/>
      <c r="C37" s="227" t="s">
        <v>381</v>
      </c>
      <c r="D37" s="247"/>
      <c r="E37" s="247"/>
      <c r="F37" s="240"/>
      <c r="G37" s="231"/>
      <c r="H37" s="231"/>
      <c r="I37" s="229"/>
    </row>
    <row r="38" spans="1:9" hidden="1" x14ac:dyDescent="0.25">
      <c r="B38" s="333"/>
      <c r="C38" s="227" t="s">
        <v>383</v>
      </c>
      <c r="D38" s="247"/>
      <c r="E38" s="240"/>
      <c r="F38" s="247"/>
      <c r="G38" s="231"/>
      <c r="H38" s="231"/>
      <c r="I38" s="232"/>
    </row>
    <row r="39" spans="1:9" hidden="1" x14ac:dyDescent="0.25">
      <c r="B39" s="228" t="s">
        <v>351</v>
      </c>
      <c r="C39" s="227" t="s">
        <v>352</v>
      </c>
      <c r="D39" s="236"/>
      <c r="E39" s="228"/>
      <c r="F39" s="228"/>
      <c r="G39" s="227" t="s">
        <v>353</v>
      </c>
      <c r="H39" s="227"/>
      <c r="I39" s="231"/>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31.5" x14ac:dyDescent="0.25">
      <c r="C44" s="224"/>
      <c r="D44" s="221" t="s">
        <v>386</v>
      </c>
      <c r="E44" s="262" t="s">
        <v>387</v>
      </c>
      <c r="F44" s="221"/>
      <c r="H44" s="222"/>
    </row>
    <row r="45" spans="1:9" ht="31.5" x14ac:dyDescent="0.25">
      <c r="C45" s="263" t="s">
        <v>388</v>
      </c>
      <c r="D45" s="264" t="s">
        <v>389</v>
      </c>
      <c r="E45" s="265" t="s">
        <v>390</v>
      </c>
      <c r="I45" s="222"/>
    </row>
    <row r="46" spans="1:9" ht="31.5" x14ac:dyDescent="0.25">
      <c r="C46" s="263" t="s">
        <v>391</v>
      </c>
      <c r="D46" s="264" t="s">
        <v>392</v>
      </c>
      <c r="E46" s="265" t="s">
        <v>393</v>
      </c>
      <c r="I46" s="222"/>
    </row>
    <row r="47" spans="1:9" x14ac:dyDescent="0.25">
      <c r="C47" s="263" t="s">
        <v>394</v>
      </c>
      <c r="D47" s="264">
        <v>5</v>
      </c>
      <c r="E47" s="265">
        <v>1</v>
      </c>
      <c r="I47" s="222"/>
    </row>
  </sheetData>
  <mergeCells count="9">
    <mergeCell ref="B29:B33"/>
    <mergeCell ref="B34:B38"/>
    <mergeCell ref="C43:I43"/>
    <mergeCell ref="C2:I2"/>
    <mergeCell ref="B4:B6"/>
    <mergeCell ref="B7:B11"/>
    <mergeCell ref="B15:B17"/>
    <mergeCell ref="B18:B22"/>
    <mergeCell ref="B26:B2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5E3B-D340-498C-B0B4-CD9F43DAC5E9}">
  <sheetPr>
    <tabColor rgb="FF00B050"/>
  </sheetPr>
  <dimension ref="A1:K47"/>
  <sheetViews>
    <sheetView topLeftCell="A16" zoomScale="70" zoomScaleNormal="70" workbookViewId="0">
      <selection activeCell="C18" sqref="C18"/>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4.25" style="221" customWidth="1"/>
    <col min="9" max="9" width="35.375" style="221" customWidth="1"/>
    <col min="10" max="16384" width="9.5" style="222"/>
  </cols>
  <sheetData>
    <row r="1" spans="2:11" x14ac:dyDescent="0.25">
      <c r="B1" s="220" t="s">
        <v>332</v>
      </c>
      <c r="D1" s="221"/>
      <c r="E1" s="221"/>
    </row>
    <row r="2" spans="2:11" x14ac:dyDescent="0.25">
      <c r="B2" s="223" t="s">
        <v>333</v>
      </c>
      <c r="C2" s="334" t="s">
        <v>297</v>
      </c>
      <c r="D2" s="334"/>
      <c r="E2" s="334"/>
      <c r="F2" s="334"/>
      <c r="G2" s="334"/>
      <c r="H2" s="334"/>
      <c r="I2" s="334"/>
      <c r="J2" s="225"/>
      <c r="K2" s="225"/>
    </row>
    <row r="3" spans="2:11" ht="3" hidden="1" customHeight="1" thickBot="1" x14ac:dyDescent="0.3">
      <c r="B3" s="226" t="s">
        <v>334</v>
      </c>
      <c r="C3" s="227"/>
      <c r="D3" s="228" t="s">
        <v>335</v>
      </c>
      <c r="E3" s="228" t="s">
        <v>336</v>
      </c>
      <c r="F3" s="228" t="s">
        <v>337</v>
      </c>
      <c r="G3" s="227" t="s">
        <v>338</v>
      </c>
      <c r="H3" s="227" t="s">
        <v>339</v>
      </c>
      <c r="I3" s="229" t="s">
        <v>340</v>
      </c>
    </row>
    <row r="4" spans="2:11" hidden="1" x14ac:dyDescent="0.25">
      <c r="B4" s="333" t="s">
        <v>341</v>
      </c>
      <c r="C4" s="227" t="s">
        <v>342</v>
      </c>
      <c r="D4" s="230"/>
      <c r="E4" s="230"/>
      <c r="F4" s="230"/>
      <c r="G4" s="231"/>
      <c r="H4" s="231"/>
      <c r="I4" s="232"/>
    </row>
    <row r="5" spans="2:11" hidden="1" x14ac:dyDescent="0.25">
      <c r="B5" s="333"/>
      <c r="C5" s="227" t="s">
        <v>343</v>
      </c>
      <c r="D5" s="230"/>
      <c r="E5" s="230"/>
      <c r="F5" s="230"/>
      <c r="G5" s="231"/>
      <c r="H5" s="231"/>
      <c r="I5" s="232"/>
    </row>
    <row r="6" spans="2:11" hidden="1" x14ac:dyDescent="0.25">
      <c r="B6" s="333"/>
      <c r="C6" s="227" t="s">
        <v>344</v>
      </c>
      <c r="D6" s="230"/>
      <c r="E6" s="230"/>
      <c r="F6" s="230"/>
      <c r="G6" s="231"/>
      <c r="H6" s="231"/>
      <c r="I6" s="232"/>
    </row>
    <row r="7" spans="2:11" ht="31.5" hidden="1" x14ac:dyDescent="0.25">
      <c r="B7" s="333" t="s">
        <v>345</v>
      </c>
      <c r="C7" s="227" t="s">
        <v>346</v>
      </c>
      <c r="D7" s="230"/>
      <c r="E7" s="230"/>
      <c r="F7" s="230"/>
      <c r="G7" s="231"/>
      <c r="H7" s="231"/>
      <c r="I7" s="232"/>
    </row>
    <row r="8" spans="2:11" ht="31.5" hidden="1" x14ac:dyDescent="0.25">
      <c r="B8" s="333"/>
      <c r="C8" s="227" t="s">
        <v>347</v>
      </c>
      <c r="D8" s="230"/>
      <c r="E8" s="230"/>
      <c r="F8" s="230"/>
      <c r="G8" s="231"/>
      <c r="H8" s="231"/>
      <c r="I8" s="232"/>
    </row>
    <row r="9" spans="2:11" ht="31.5" hidden="1" x14ac:dyDescent="0.25">
      <c r="B9" s="333"/>
      <c r="C9" s="227" t="s">
        <v>348</v>
      </c>
      <c r="D9" s="230"/>
      <c r="E9" s="230"/>
      <c r="F9" s="230"/>
      <c r="G9" s="227"/>
      <c r="H9" s="227"/>
      <c r="I9" s="229"/>
    </row>
    <row r="10" spans="2:11" ht="31.5" hidden="1" x14ac:dyDescent="0.25">
      <c r="B10" s="333"/>
      <c r="C10" s="227" t="s">
        <v>349</v>
      </c>
      <c r="D10" s="230"/>
      <c r="E10" s="230"/>
      <c r="F10" s="230"/>
      <c r="G10" s="233"/>
      <c r="H10" s="233"/>
      <c r="I10" s="232"/>
    </row>
    <row r="11" spans="2:11" ht="31.5" hidden="1" x14ac:dyDescent="0.25">
      <c r="B11" s="333"/>
      <c r="C11" s="227" t="s">
        <v>350</v>
      </c>
      <c r="D11" s="230"/>
      <c r="E11" s="230"/>
      <c r="F11" s="230"/>
      <c r="G11" s="231"/>
      <c r="H11" s="231"/>
      <c r="I11" s="232"/>
      <c r="J11" s="235"/>
    </row>
    <row r="12" spans="2:11" hidden="1" x14ac:dyDescent="0.25">
      <c r="B12" s="228" t="s">
        <v>351</v>
      </c>
      <c r="C12" s="227" t="s">
        <v>352</v>
      </c>
      <c r="D12" s="236"/>
      <c r="E12" s="236"/>
      <c r="F12" s="236"/>
      <c r="G12" s="227" t="s">
        <v>353</v>
      </c>
      <c r="H12" s="227"/>
      <c r="I12" s="231"/>
    </row>
    <row r="13" spans="2:11" hidden="1" x14ac:dyDescent="0.25">
      <c r="B13" s="238"/>
      <c r="C13" s="239"/>
      <c r="D13" s="240"/>
      <c r="E13" s="240"/>
      <c r="F13" s="240"/>
      <c r="G13" s="239"/>
      <c r="H13" s="239"/>
      <c r="I13" s="239"/>
    </row>
    <row r="14" spans="2:11" ht="31.5" customHeight="1" x14ac:dyDescent="0.25">
      <c r="B14" s="276" t="s">
        <v>354</v>
      </c>
      <c r="C14" s="227"/>
      <c r="D14" s="228" t="s">
        <v>335</v>
      </c>
      <c r="E14" s="228" t="s">
        <v>336</v>
      </c>
      <c r="F14" s="228" t="s">
        <v>337</v>
      </c>
      <c r="G14" s="227" t="s">
        <v>338</v>
      </c>
      <c r="H14" s="227"/>
      <c r="I14" s="229" t="s">
        <v>355</v>
      </c>
    </row>
    <row r="15" spans="2:11" ht="267.75" x14ac:dyDescent="0.25">
      <c r="B15" s="333" t="s">
        <v>341</v>
      </c>
      <c r="C15" s="227" t="s">
        <v>342</v>
      </c>
      <c r="D15" s="230" t="s">
        <v>335</v>
      </c>
      <c r="E15" s="228"/>
      <c r="F15" s="228"/>
      <c r="G15" s="278" t="s">
        <v>496</v>
      </c>
      <c r="H15" s="278"/>
      <c r="I15" s="232">
        <v>3</v>
      </c>
    </row>
    <row r="16" spans="2:11" ht="204.75" customHeight="1" x14ac:dyDescent="0.25">
      <c r="B16" s="333"/>
      <c r="C16" s="227" t="s">
        <v>343</v>
      </c>
      <c r="D16" s="230" t="s">
        <v>335</v>
      </c>
      <c r="E16" s="228"/>
      <c r="F16" s="228"/>
      <c r="G16" s="278" t="s">
        <v>495</v>
      </c>
      <c r="H16" s="278"/>
      <c r="I16" s="232">
        <v>4</v>
      </c>
    </row>
    <row r="17" spans="2:10" ht="195.75" x14ac:dyDescent="0.25">
      <c r="B17" s="333"/>
      <c r="C17" s="227" t="s">
        <v>415</v>
      </c>
      <c r="D17" s="230" t="s">
        <v>335</v>
      </c>
      <c r="E17" s="228"/>
      <c r="F17" s="228"/>
      <c r="G17" s="278" t="s">
        <v>497</v>
      </c>
      <c r="H17" s="278"/>
      <c r="I17" s="232">
        <v>4</v>
      </c>
    </row>
    <row r="18" spans="2:10" ht="208.5" customHeight="1" x14ac:dyDescent="0.25">
      <c r="B18" s="333" t="s">
        <v>281</v>
      </c>
      <c r="C18" s="227" t="s">
        <v>357</v>
      </c>
      <c r="D18" s="230" t="s">
        <v>335</v>
      </c>
      <c r="E18" s="228"/>
      <c r="F18" s="228"/>
      <c r="G18" s="278" t="s">
        <v>498</v>
      </c>
      <c r="H18" s="278"/>
      <c r="I18" s="232">
        <v>4</v>
      </c>
    </row>
    <row r="19" spans="2:10" ht="358.5" customHeight="1" x14ac:dyDescent="0.25">
      <c r="B19" s="333"/>
      <c r="C19" s="227" t="s">
        <v>358</v>
      </c>
      <c r="D19" s="230" t="s">
        <v>335</v>
      </c>
      <c r="E19" s="228"/>
      <c r="F19" s="228"/>
      <c r="G19" s="281" t="s">
        <v>499</v>
      </c>
      <c r="H19" s="281"/>
      <c r="I19" s="232">
        <v>4</v>
      </c>
    </row>
    <row r="20" spans="2:10" ht="378" customHeight="1" x14ac:dyDescent="0.25">
      <c r="B20" s="333"/>
      <c r="C20" s="227" t="s">
        <v>359</v>
      </c>
      <c r="D20" s="230" t="s">
        <v>335</v>
      </c>
      <c r="E20" s="228"/>
      <c r="F20" s="228"/>
      <c r="G20" s="278" t="s">
        <v>500</v>
      </c>
      <c r="H20" s="278"/>
      <c r="I20" s="232">
        <v>4</v>
      </c>
    </row>
    <row r="21" spans="2:10" ht="167.25" customHeight="1" x14ac:dyDescent="0.25">
      <c r="B21" s="333"/>
      <c r="C21" s="227" t="s">
        <v>360</v>
      </c>
      <c r="D21" s="232" t="s">
        <v>335</v>
      </c>
      <c r="E21" s="228"/>
      <c r="F21" s="229"/>
      <c r="G21" s="278" t="s">
        <v>501</v>
      </c>
      <c r="H21" s="278"/>
      <c r="I21" s="232">
        <v>4</v>
      </c>
    </row>
    <row r="22" spans="2:10" ht="409.6" customHeight="1" thickBot="1" x14ac:dyDescent="0.3">
      <c r="B22" s="333"/>
      <c r="C22" s="227" t="s">
        <v>361</v>
      </c>
      <c r="D22" s="230" t="s">
        <v>335</v>
      </c>
      <c r="E22" s="228"/>
      <c r="F22" s="228"/>
      <c r="G22" s="231" t="s">
        <v>502</v>
      </c>
      <c r="H22" s="231"/>
      <c r="I22" s="232">
        <v>5</v>
      </c>
    </row>
    <row r="23" spans="2:10" ht="16.5" thickBot="1" x14ac:dyDescent="0.3">
      <c r="B23" s="228" t="s">
        <v>351</v>
      </c>
      <c r="C23" s="227" t="s">
        <v>352</v>
      </c>
      <c r="D23" s="230">
        <v>8</v>
      </c>
      <c r="E23" s="228">
        <v>0</v>
      </c>
      <c r="F23" s="228">
        <v>0</v>
      </c>
      <c r="G23" s="227" t="s">
        <v>353</v>
      </c>
      <c r="H23" s="227"/>
      <c r="I23" s="258">
        <f>SUM(I15:I22)</f>
        <v>32</v>
      </c>
      <c r="J23" s="259">
        <f>I23/40</f>
        <v>0.8</v>
      </c>
    </row>
    <row r="24" spans="2:10" ht="6.75" customHeight="1" x14ac:dyDescent="0.25">
      <c r="B24" s="242"/>
      <c r="C24" s="243"/>
      <c r="D24" s="244"/>
      <c r="E24" s="244"/>
      <c r="F24" s="244"/>
      <c r="G24" s="243"/>
      <c r="H24" s="243"/>
      <c r="I24" s="243"/>
    </row>
    <row r="25" spans="2:10" hidden="1" x14ac:dyDescent="0.25">
      <c r="B25" s="226" t="s">
        <v>362</v>
      </c>
      <c r="C25" s="227"/>
      <c r="D25" s="228" t="s">
        <v>335</v>
      </c>
      <c r="E25" s="228" t="s">
        <v>336</v>
      </c>
      <c r="F25" s="228" t="s">
        <v>337</v>
      </c>
      <c r="G25" s="227" t="s">
        <v>338</v>
      </c>
      <c r="H25" s="227"/>
      <c r="I25" s="229" t="s">
        <v>355</v>
      </c>
    </row>
    <row r="26" spans="2:10" hidden="1" x14ac:dyDescent="0.25">
      <c r="B26" s="333" t="s">
        <v>341</v>
      </c>
      <c r="C26" s="227" t="s">
        <v>342</v>
      </c>
      <c r="D26" s="247"/>
      <c r="E26" s="240"/>
      <c r="F26" s="247"/>
      <c r="G26" s="231"/>
      <c r="H26" s="231"/>
      <c r="I26" s="232"/>
    </row>
    <row r="27" spans="2:10" hidden="1" x14ac:dyDescent="0.25">
      <c r="B27" s="333"/>
      <c r="C27" s="227" t="s">
        <v>343</v>
      </c>
      <c r="D27" s="240"/>
      <c r="E27" s="247"/>
      <c r="F27" s="247"/>
      <c r="G27" s="231"/>
      <c r="H27" s="231"/>
      <c r="I27" s="232"/>
    </row>
    <row r="28" spans="2:10" ht="63" hidden="1" x14ac:dyDescent="0.25">
      <c r="B28" s="333"/>
      <c r="C28" s="227" t="s">
        <v>356</v>
      </c>
      <c r="D28" s="240"/>
      <c r="E28" s="247"/>
      <c r="F28" s="247"/>
      <c r="G28" s="231"/>
      <c r="H28" s="231"/>
      <c r="I28" s="232"/>
    </row>
    <row r="29" spans="2:10" hidden="1" x14ac:dyDescent="0.25">
      <c r="B29" s="333" t="s">
        <v>367</v>
      </c>
      <c r="C29" s="227" t="s">
        <v>368</v>
      </c>
      <c r="D29" s="247"/>
      <c r="E29" s="247"/>
      <c r="F29" s="247"/>
      <c r="G29" s="227"/>
      <c r="H29" s="227"/>
      <c r="I29" s="229"/>
    </row>
    <row r="30" spans="2:10" ht="31.5" hidden="1" x14ac:dyDescent="0.25">
      <c r="B30" s="333"/>
      <c r="C30" s="227" t="s">
        <v>369</v>
      </c>
      <c r="D30" s="247"/>
      <c r="E30" s="247"/>
      <c r="F30" s="247"/>
      <c r="G30" s="227"/>
      <c r="H30" s="227"/>
      <c r="I30" s="229"/>
    </row>
    <row r="31" spans="2:10" hidden="1" x14ac:dyDescent="0.25">
      <c r="B31" s="333"/>
      <c r="C31" s="227" t="s">
        <v>370</v>
      </c>
      <c r="D31" s="247"/>
      <c r="E31" s="247"/>
      <c r="F31" s="247"/>
      <c r="G31" s="227"/>
      <c r="H31" s="227"/>
      <c r="I31" s="229"/>
    </row>
    <row r="32" spans="2:10" hidden="1" x14ac:dyDescent="0.25">
      <c r="B32" s="333"/>
      <c r="C32" s="227" t="s">
        <v>371</v>
      </c>
      <c r="D32" s="247"/>
      <c r="E32" s="247"/>
      <c r="F32" s="247"/>
      <c r="G32" s="227"/>
      <c r="H32" s="227"/>
      <c r="I32" s="229"/>
    </row>
    <row r="33" spans="1:9" ht="31.5" hidden="1" x14ac:dyDescent="0.25">
      <c r="B33" s="333"/>
      <c r="C33" s="227" t="s">
        <v>372</v>
      </c>
      <c r="D33" s="247"/>
      <c r="E33" s="247"/>
      <c r="F33" s="247"/>
      <c r="G33" s="227"/>
      <c r="H33" s="227"/>
      <c r="I33" s="229"/>
    </row>
    <row r="34" spans="1:9" hidden="1" x14ac:dyDescent="0.25">
      <c r="B34" s="333" t="s">
        <v>373</v>
      </c>
      <c r="C34" s="227" t="s">
        <v>374</v>
      </c>
      <c r="D34" s="240"/>
      <c r="E34" s="247"/>
      <c r="F34" s="247"/>
      <c r="G34" s="231"/>
      <c r="H34" s="231"/>
      <c r="I34" s="232"/>
    </row>
    <row r="35" spans="1:9" hidden="1" x14ac:dyDescent="0.25">
      <c r="B35" s="333"/>
      <c r="C35" s="227" t="s">
        <v>377</v>
      </c>
      <c r="D35" s="247"/>
      <c r="E35" s="247"/>
      <c r="F35" s="240"/>
      <c r="G35" s="231"/>
      <c r="H35" s="231"/>
      <c r="I35" s="229"/>
    </row>
    <row r="36" spans="1:9" hidden="1" x14ac:dyDescent="0.25">
      <c r="B36" s="333"/>
      <c r="C36" s="227" t="s">
        <v>379</v>
      </c>
      <c r="D36" s="240"/>
      <c r="E36" s="247"/>
      <c r="F36" s="247"/>
      <c r="G36" s="231"/>
      <c r="H36" s="231"/>
      <c r="I36" s="232"/>
    </row>
    <row r="37" spans="1:9" hidden="1" x14ac:dyDescent="0.25">
      <c r="B37" s="333"/>
      <c r="C37" s="227" t="s">
        <v>381</v>
      </c>
      <c r="D37" s="247"/>
      <c r="E37" s="247"/>
      <c r="F37" s="240"/>
      <c r="G37" s="231"/>
      <c r="H37" s="231"/>
      <c r="I37" s="229"/>
    </row>
    <row r="38" spans="1:9" hidden="1" x14ac:dyDescent="0.25">
      <c r="B38" s="333"/>
      <c r="C38" s="227" t="s">
        <v>383</v>
      </c>
      <c r="D38" s="247"/>
      <c r="E38" s="240"/>
      <c r="F38" s="247"/>
      <c r="G38" s="231"/>
      <c r="H38" s="231"/>
      <c r="I38" s="232"/>
    </row>
    <row r="39" spans="1:9" hidden="1" x14ac:dyDescent="0.25">
      <c r="B39" s="228" t="s">
        <v>351</v>
      </c>
      <c r="C39" s="227" t="s">
        <v>352</v>
      </c>
      <c r="D39" s="236"/>
      <c r="E39" s="228"/>
      <c r="F39" s="228"/>
      <c r="G39" s="227" t="s">
        <v>353</v>
      </c>
      <c r="H39" s="227"/>
      <c r="I39" s="231"/>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31.5" x14ac:dyDescent="0.25">
      <c r="C44" s="224"/>
      <c r="D44" s="221" t="s">
        <v>386</v>
      </c>
      <c r="E44" s="262" t="s">
        <v>387</v>
      </c>
      <c r="F44" s="221"/>
      <c r="H44" s="222"/>
    </row>
    <row r="45" spans="1:9" ht="31.5" x14ac:dyDescent="0.25">
      <c r="C45" s="263" t="s">
        <v>388</v>
      </c>
      <c r="D45" s="264" t="s">
        <v>389</v>
      </c>
      <c r="E45" s="265" t="s">
        <v>390</v>
      </c>
      <c r="I45" s="222"/>
    </row>
    <row r="46" spans="1:9" ht="31.5" x14ac:dyDescent="0.25">
      <c r="C46" s="263" t="s">
        <v>391</v>
      </c>
      <c r="D46" s="264" t="s">
        <v>392</v>
      </c>
      <c r="E46" s="265" t="s">
        <v>393</v>
      </c>
      <c r="I46" s="222"/>
    </row>
    <row r="47" spans="1:9" x14ac:dyDescent="0.25">
      <c r="C47" s="263" t="s">
        <v>394</v>
      </c>
      <c r="D47" s="264">
        <v>5</v>
      </c>
      <c r="E47" s="265">
        <v>1</v>
      </c>
      <c r="I47" s="222"/>
    </row>
  </sheetData>
  <mergeCells count="9">
    <mergeCell ref="B29:B33"/>
    <mergeCell ref="B34:B38"/>
    <mergeCell ref="C43:I43"/>
    <mergeCell ref="C2:I2"/>
    <mergeCell ref="B4:B6"/>
    <mergeCell ref="B7:B11"/>
    <mergeCell ref="B15:B17"/>
    <mergeCell ref="B18:B22"/>
    <mergeCell ref="B26:B2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5801D-DEF3-4DB3-AA05-66BCA10EE61B}">
  <sheetPr>
    <tabColor rgb="FF00B0F0"/>
  </sheetPr>
  <dimension ref="A1:J47"/>
  <sheetViews>
    <sheetView topLeftCell="A21" zoomScale="60" zoomScaleNormal="60" workbookViewId="0">
      <selection activeCell="C6" sqref="C6"/>
    </sheetView>
  </sheetViews>
  <sheetFormatPr defaultColWidth="9.5" defaultRowHeight="65.099999999999994" customHeight="1" x14ac:dyDescent="0.25"/>
  <cols>
    <col min="1" max="1" width="9.5" style="222"/>
    <col min="2" max="2" width="31.875" style="222" customWidth="1"/>
    <col min="3" max="3" width="56" style="221" bestFit="1" customWidth="1"/>
    <col min="4" max="4" width="10.125" style="222" customWidth="1"/>
    <col min="5" max="5" width="9.625" style="222" customWidth="1"/>
    <col min="6" max="6" width="4.875" style="222" customWidth="1"/>
    <col min="7" max="7" width="110.625" style="221" customWidth="1"/>
    <col min="8" max="8" width="18.625" style="221" customWidth="1"/>
    <col min="9" max="16384" width="9.5" style="222"/>
  </cols>
  <sheetData>
    <row r="1" spans="2:10" ht="65.099999999999994" customHeight="1" x14ac:dyDescent="0.25">
      <c r="B1" s="220" t="s">
        <v>332</v>
      </c>
      <c r="D1" s="221"/>
      <c r="E1" s="221"/>
    </row>
    <row r="2" spans="2:10" ht="65.099999999999994" customHeight="1" x14ac:dyDescent="0.25">
      <c r="B2" s="223" t="s">
        <v>333</v>
      </c>
      <c r="C2" s="334" t="s">
        <v>298</v>
      </c>
      <c r="D2" s="334"/>
      <c r="E2" s="334"/>
      <c r="F2" s="334"/>
      <c r="G2" s="334"/>
      <c r="H2" s="334"/>
      <c r="I2" s="225"/>
      <c r="J2" s="225"/>
    </row>
    <row r="3" spans="2:10" ht="65.099999999999994" customHeight="1" x14ac:dyDescent="0.25">
      <c r="B3" s="226" t="s">
        <v>334</v>
      </c>
      <c r="C3" s="227"/>
      <c r="D3" s="228" t="s">
        <v>335</v>
      </c>
      <c r="E3" s="228" t="s">
        <v>336</v>
      </c>
      <c r="F3" s="228" t="s">
        <v>337</v>
      </c>
      <c r="G3" s="227" t="s">
        <v>338</v>
      </c>
      <c r="H3" s="229" t="s">
        <v>340</v>
      </c>
    </row>
    <row r="4" spans="2:10" ht="65.099999999999994" customHeight="1" x14ac:dyDescent="0.25">
      <c r="B4" s="333" t="s">
        <v>341</v>
      </c>
      <c r="C4" s="227" t="s">
        <v>342</v>
      </c>
      <c r="D4" s="230"/>
      <c r="E4" s="230"/>
      <c r="F4" s="230"/>
      <c r="G4" s="231"/>
      <c r="H4" s="232"/>
    </row>
    <row r="5" spans="2:10" ht="65.099999999999994" customHeight="1" x14ac:dyDescent="0.25">
      <c r="B5" s="333"/>
      <c r="C5" s="227" t="s">
        <v>343</v>
      </c>
      <c r="D5" s="230"/>
      <c r="E5" s="230"/>
      <c r="F5" s="230"/>
      <c r="G5" s="231"/>
      <c r="H5" s="232"/>
    </row>
    <row r="6" spans="2:10" ht="65.099999999999994" customHeight="1" x14ac:dyDescent="0.25">
      <c r="B6" s="333"/>
      <c r="C6" s="227" t="s">
        <v>344</v>
      </c>
      <c r="D6" s="230"/>
      <c r="E6" s="230"/>
      <c r="F6" s="230"/>
      <c r="G6" s="231"/>
      <c r="H6" s="232"/>
    </row>
    <row r="7" spans="2:10" ht="65.099999999999994" customHeight="1" x14ac:dyDescent="0.25">
      <c r="B7" s="333" t="s">
        <v>345</v>
      </c>
      <c r="C7" s="227" t="s">
        <v>346</v>
      </c>
      <c r="D7" s="230"/>
      <c r="E7" s="230"/>
      <c r="F7" s="230"/>
      <c r="G7" s="231"/>
      <c r="H7" s="232"/>
    </row>
    <row r="8" spans="2:10" ht="65.099999999999994" customHeight="1" x14ac:dyDescent="0.25">
      <c r="B8" s="333"/>
      <c r="C8" s="227" t="s">
        <v>347</v>
      </c>
      <c r="D8" s="230"/>
      <c r="E8" s="230"/>
      <c r="F8" s="230"/>
      <c r="G8" s="231"/>
      <c r="H8" s="232"/>
    </row>
    <row r="9" spans="2:10" ht="65.099999999999994" customHeight="1" x14ac:dyDescent="0.25">
      <c r="B9" s="333"/>
      <c r="C9" s="227" t="s">
        <v>348</v>
      </c>
      <c r="D9" s="230"/>
      <c r="E9" s="230"/>
      <c r="F9" s="230"/>
      <c r="G9" s="227"/>
      <c r="H9" s="229"/>
    </row>
    <row r="10" spans="2:10" ht="65.099999999999994" customHeight="1" x14ac:dyDescent="0.25">
      <c r="B10" s="333"/>
      <c r="C10" s="227" t="s">
        <v>349</v>
      </c>
      <c r="D10" s="230"/>
      <c r="E10" s="230"/>
      <c r="F10" s="230"/>
      <c r="G10" s="233"/>
      <c r="H10" s="232"/>
    </row>
    <row r="11" spans="2:10" ht="65.099999999999994" customHeight="1" x14ac:dyDescent="0.25">
      <c r="B11" s="333"/>
      <c r="C11" s="227" t="s">
        <v>350</v>
      </c>
      <c r="D11" s="230"/>
      <c r="E11" s="230"/>
      <c r="F11" s="230"/>
      <c r="G11" s="231"/>
      <c r="H11" s="232"/>
      <c r="I11" s="235"/>
    </row>
    <row r="12" spans="2:10" ht="65.099999999999994" customHeight="1" x14ac:dyDescent="0.25">
      <c r="B12" s="228" t="s">
        <v>351</v>
      </c>
      <c r="C12" s="227" t="s">
        <v>352</v>
      </c>
      <c r="D12" s="236"/>
      <c r="E12" s="236"/>
      <c r="F12" s="236"/>
      <c r="G12" s="227" t="s">
        <v>353</v>
      </c>
      <c r="H12" s="231"/>
    </row>
    <row r="13" spans="2:10" ht="65.099999999999994" customHeight="1" x14ac:dyDescent="0.25">
      <c r="B13" s="238"/>
      <c r="C13" s="239"/>
      <c r="D13" s="240"/>
      <c r="E13" s="240"/>
      <c r="F13" s="240"/>
      <c r="G13" s="239"/>
      <c r="H13" s="239"/>
    </row>
    <row r="14" spans="2:10" ht="65.099999999999994" customHeight="1" x14ac:dyDescent="0.25">
      <c r="B14" s="241" t="s">
        <v>354</v>
      </c>
      <c r="C14" s="227"/>
      <c r="D14" s="228" t="s">
        <v>335</v>
      </c>
      <c r="E14" s="228" t="s">
        <v>336</v>
      </c>
      <c r="F14" s="228" t="s">
        <v>337</v>
      </c>
      <c r="G14" s="227" t="s">
        <v>338</v>
      </c>
      <c r="H14" s="229" t="s">
        <v>355</v>
      </c>
    </row>
    <row r="15" spans="2:10" ht="65.099999999999994" customHeight="1" x14ac:dyDescent="0.25">
      <c r="B15" s="333" t="s">
        <v>341</v>
      </c>
      <c r="C15" s="227" t="s">
        <v>342</v>
      </c>
      <c r="D15" s="230"/>
      <c r="E15" s="228"/>
      <c r="F15" s="228"/>
      <c r="G15" s="231"/>
      <c r="H15" s="232"/>
    </row>
    <row r="16" spans="2:10" ht="65.099999999999994" customHeight="1" x14ac:dyDescent="0.25">
      <c r="B16" s="333"/>
      <c r="C16" s="227" t="s">
        <v>343</v>
      </c>
      <c r="D16" s="230"/>
      <c r="E16" s="228"/>
      <c r="F16" s="228"/>
      <c r="G16" s="231"/>
      <c r="H16" s="232"/>
    </row>
    <row r="17" spans="2:9" ht="65.099999999999994" customHeight="1" x14ac:dyDescent="0.25">
      <c r="B17" s="333"/>
      <c r="C17" s="227" t="s">
        <v>356</v>
      </c>
      <c r="D17" s="230"/>
      <c r="E17" s="228"/>
      <c r="F17" s="228"/>
      <c r="G17" s="231"/>
      <c r="H17" s="232"/>
    </row>
    <row r="18" spans="2:9" ht="65.099999999999994" customHeight="1" x14ac:dyDescent="0.25">
      <c r="B18" s="333" t="s">
        <v>281</v>
      </c>
      <c r="C18" s="227" t="s">
        <v>357</v>
      </c>
      <c r="D18" s="230"/>
      <c r="E18" s="228"/>
      <c r="F18" s="228"/>
      <c r="G18" s="231"/>
      <c r="H18" s="232"/>
    </row>
    <row r="19" spans="2:9" ht="65.099999999999994" customHeight="1" x14ac:dyDescent="0.25">
      <c r="B19" s="333"/>
      <c r="C19" s="227" t="s">
        <v>358</v>
      </c>
      <c r="D19" s="230"/>
      <c r="E19" s="228"/>
      <c r="F19" s="228"/>
      <c r="G19" s="231"/>
      <c r="H19" s="232"/>
    </row>
    <row r="20" spans="2:9" ht="65.099999999999994" customHeight="1" x14ac:dyDescent="0.25">
      <c r="B20" s="333"/>
      <c r="C20" s="227" t="s">
        <v>359</v>
      </c>
      <c r="D20" s="230"/>
      <c r="E20" s="228"/>
      <c r="F20" s="228"/>
      <c r="G20" s="231"/>
      <c r="H20" s="232"/>
    </row>
    <row r="21" spans="2:9" ht="65.099999999999994" customHeight="1" x14ac:dyDescent="0.25">
      <c r="B21" s="333"/>
      <c r="C21" s="227" t="s">
        <v>360</v>
      </c>
      <c r="D21" s="230"/>
      <c r="E21" s="228"/>
      <c r="F21" s="228"/>
      <c r="G21" s="231"/>
      <c r="H21" s="232"/>
    </row>
    <row r="22" spans="2:9" ht="65.099999999999994" customHeight="1" x14ac:dyDescent="0.25">
      <c r="B22" s="333"/>
      <c r="C22" s="227" t="s">
        <v>361</v>
      </c>
      <c r="D22" s="230"/>
      <c r="E22" s="228"/>
      <c r="F22" s="228"/>
      <c r="G22" s="231"/>
      <c r="H22" s="232"/>
    </row>
    <row r="23" spans="2:9" ht="65.099999999999994" customHeight="1" x14ac:dyDescent="0.25">
      <c r="B23" s="228" t="s">
        <v>351</v>
      </c>
      <c r="C23" s="227" t="s">
        <v>352</v>
      </c>
      <c r="D23" s="236"/>
      <c r="E23" s="228"/>
      <c r="F23" s="228"/>
      <c r="G23" s="227" t="s">
        <v>353</v>
      </c>
      <c r="H23" s="231">
        <f>SUM(H15:H22)</f>
        <v>0</v>
      </c>
      <c r="I23" s="235"/>
    </row>
    <row r="24" spans="2:9" ht="65.099999999999994" customHeight="1" x14ac:dyDescent="0.25">
      <c r="B24" s="242"/>
      <c r="C24" s="243"/>
      <c r="D24" s="244"/>
      <c r="E24" s="244"/>
      <c r="F24" s="244"/>
      <c r="G24" s="243"/>
      <c r="H24" s="243"/>
    </row>
    <row r="25" spans="2:9" ht="65.099999999999994" customHeight="1" x14ac:dyDescent="0.25">
      <c r="B25" s="245" t="s">
        <v>362</v>
      </c>
      <c r="C25" s="227"/>
      <c r="D25" s="228" t="s">
        <v>335</v>
      </c>
      <c r="E25" s="228" t="s">
        <v>336</v>
      </c>
      <c r="F25" s="228" t="s">
        <v>337</v>
      </c>
      <c r="G25" s="227" t="s">
        <v>338</v>
      </c>
      <c r="H25" s="229" t="s">
        <v>355</v>
      </c>
    </row>
    <row r="26" spans="2:9" ht="65.099999999999994" customHeight="1" x14ac:dyDescent="0.25">
      <c r="B26" s="333" t="s">
        <v>341</v>
      </c>
      <c r="C26" s="227" t="s">
        <v>342</v>
      </c>
      <c r="D26" s="247" t="s">
        <v>335</v>
      </c>
      <c r="E26" s="240"/>
      <c r="F26" s="247"/>
      <c r="G26" s="231" t="s">
        <v>519</v>
      </c>
      <c r="H26" s="232">
        <v>5</v>
      </c>
    </row>
    <row r="27" spans="2:9" ht="65.099999999999994" customHeight="1" x14ac:dyDescent="0.25">
      <c r="B27" s="333"/>
      <c r="C27" s="227" t="s">
        <v>343</v>
      </c>
      <c r="D27" s="240" t="s">
        <v>335</v>
      </c>
      <c r="E27" s="247"/>
      <c r="F27" s="247"/>
      <c r="G27" s="231" t="s">
        <v>520</v>
      </c>
      <c r="H27" s="232">
        <v>5</v>
      </c>
    </row>
    <row r="28" spans="2:9" ht="93" customHeight="1" x14ac:dyDescent="0.25">
      <c r="B28" s="333"/>
      <c r="C28" s="227" t="s">
        <v>414</v>
      </c>
      <c r="D28" s="240" t="s">
        <v>335</v>
      </c>
      <c r="E28" s="247"/>
      <c r="F28" s="247"/>
      <c r="G28" s="231" t="s">
        <v>521</v>
      </c>
      <c r="H28" s="232">
        <v>5</v>
      </c>
    </row>
    <row r="29" spans="2:9" ht="65.099999999999994" customHeight="1" x14ac:dyDescent="0.25">
      <c r="B29" s="333" t="s">
        <v>367</v>
      </c>
      <c r="C29" s="227" t="s">
        <v>368</v>
      </c>
      <c r="D29" s="247"/>
      <c r="E29" s="247"/>
      <c r="F29" s="247"/>
      <c r="G29" s="227"/>
      <c r="H29" s="229"/>
    </row>
    <row r="30" spans="2:9" ht="65.099999999999994" customHeight="1" x14ac:dyDescent="0.25">
      <c r="B30" s="333"/>
      <c r="C30" s="227" t="s">
        <v>369</v>
      </c>
      <c r="D30" s="247"/>
      <c r="E30" s="247"/>
      <c r="F30" s="247"/>
      <c r="G30" s="227"/>
      <c r="H30" s="229"/>
    </row>
    <row r="31" spans="2:9" ht="65.099999999999994" customHeight="1" x14ac:dyDescent="0.25">
      <c r="B31" s="333"/>
      <c r="C31" s="227" t="s">
        <v>370</v>
      </c>
      <c r="D31" s="247"/>
      <c r="E31" s="247"/>
      <c r="F31" s="247"/>
      <c r="G31" s="227"/>
      <c r="H31" s="229"/>
    </row>
    <row r="32" spans="2:9" ht="65.099999999999994" customHeight="1" x14ac:dyDescent="0.25">
      <c r="B32" s="333"/>
      <c r="C32" s="227" t="s">
        <v>371</v>
      </c>
      <c r="D32" s="247"/>
      <c r="E32" s="247"/>
      <c r="F32" s="247"/>
      <c r="G32" s="227"/>
      <c r="H32" s="229"/>
    </row>
    <row r="33" spans="1:9" ht="65.099999999999994" customHeight="1" x14ac:dyDescent="0.25">
      <c r="B33" s="333"/>
      <c r="C33" s="227" t="s">
        <v>372</v>
      </c>
      <c r="D33" s="247"/>
      <c r="E33" s="247"/>
      <c r="F33" s="247"/>
      <c r="G33" s="227"/>
      <c r="H33" s="229"/>
    </row>
    <row r="34" spans="1:9" ht="65.099999999999994" customHeight="1" x14ac:dyDescent="0.25">
      <c r="B34" s="333" t="s">
        <v>373</v>
      </c>
      <c r="C34" s="227" t="s">
        <v>374</v>
      </c>
      <c r="D34" s="240" t="s">
        <v>335</v>
      </c>
      <c r="E34" s="247"/>
      <c r="F34" s="247"/>
      <c r="G34" s="231" t="s">
        <v>522</v>
      </c>
      <c r="H34" s="232">
        <v>5</v>
      </c>
    </row>
    <row r="35" spans="1:9" ht="65.099999999999994" customHeight="1" x14ac:dyDescent="0.25">
      <c r="B35" s="333"/>
      <c r="C35" s="227" t="s">
        <v>377</v>
      </c>
      <c r="D35" s="247" t="s">
        <v>335</v>
      </c>
      <c r="E35" s="247"/>
      <c r="F35" s="240"/>
      <c r="G35" s="231" t="s">
        <v>523</v>
      </c>
      <c r="H35" s="229">
        <v>4</v>
      </c>
    </row>
    <row r="36" spans="1:9" ht="65.099999999999994" customHeight="1" x14ac:dyDescent="0.25">
      <c r="B36" s="333"/>
      <c r="C36" s="227" t="s">
        <v>379</v>
      </c>
      <c r="D36" s="240" t="s">
        <v>335</v>
      </c>
      <c r="E36" s="247"/>
      <c r="F36" s="247"/>
      <c r="G36" s="231" t="s">
        <v>524</v>
      </c>
      <c r="H36" s="232">
        <v>5</v>
      </c>
    </row>
    <row r="37" spans="1:9" ht="65.099999999999994" customHeight="1" x14ac:dyDescent="0.25">
      <c r="B37" s="333"/>
      <c r="C37" s="227" t="s">
        <v>381</v>
      </c>
      <c r="D37" s="247" t="s">
        <v>335</v>
      </c>
      <c r="E37" s="247"/>
      <c r="F37" s="240"/>
      <c r="G37" s="231" t="s">
        <v>525</v>
      </c>
      <c r="H37" s="229">
        <v>5</v>
      </c>
    </row>
    <row r="38" spans="1:9" ht="65.099999999999994" customHeight="1" thickBot="1" x14ac:dyDescent="0.3">
      <c r="B38" s="333"/>
      <c r="C38" s="227" t="s">
        <v>383</v>
      </c>
      <c r="D38" s="247" t="s">
        <v>335</v>
      </c>
      <c r="E38" s="240"/>
      <c r="F38" s="247"/>
      <c r="G38" s="231" t="s">
        <v>526</v>
      </c>
      <c r="H38" s="232">
        <v>5</v>
      </c>
    </row>
    <row r="39" spans="1:9" ht="65.099999999999994" customHeight="1" thickBot="1" x14ac:dyDescent="0.3">
      <c r="B39" s="228" t="s">
        <v>351</v>
      </c>
      <c r="C39" s="227" t="s">
        <v>352</v>
      </c>
      <c r="D39" s="257">
        <v>8</v>
      </c>
      <c r="E39" s="228"/>
      <c r="F39" s="228"/>
      <c r="G39" s="227" t="s">
        <v>353</v>
      </c>
      <c r="H39" s="258">
        <f>SUM(H26:H38)</f>
        <v>39</v>
      </c>
      <c r="I39" s="259">
        <f>H39/40</f>
        <v>0.97499999999999998</v>
      </c>
    </row>
    <row r="40" spans="1:9" ht="65.099999999999994" customHeight="1" x14ac:dyDescent="0.25">
      <c r="B40" s="260"/>
    </row>
    <row r="42" spans="1:9" ht="65.099999999999994" customHeight="1" x14ac:dyDescent="0.25">
      <c r="A42" s="261"/>
      <c r="B42" s="221"/>
      <c r="D42" s="221"/>
      <c r="F42" s="221"/>
    </row>
    <row r="43" spans="1:9" ht="65.099999999999994" customHeight="1" x14ac:dyDescent="0.25">
      <c r="C43" s="334" t="s">
        <v>385</v>
      </c>
      <c r="D43" s="334"/>
      <c r="E43" s="334"/>
      <c r="F43" s="334"/>
      <c r="G43" s="334"/>
      <c r="H43" s="334"/>
    </row>
    <row r="44" spans="1:9" ht="65.099999999999994" customHeight="1" x14ac:dyDescent="0.25">
      <c r="C44" s="224"/>
      <c r="D44" s="221" t="s">
        <v>386</v>
      </c>
      <c r="E44" s="262" t="s">
        <v>387</v>
      </c>
      <c r="F44" s="221"/>
    </row>
    <row r="45" spans="1:9" ht="65.099999999999994" customHeight="1" x14ac:dyDescent="0.25">
      <c r="C45" s="263" t="s">
        <v>388</v>
      </c>
      <c r="D45" s="264" t="s">
        <v>389</v>
      </c>
      <c r="E45" s="265" t="s">
        <v>390</v>
      </c>
      <c r="H45" s="222"/>
    </row>
    <row r="46" spans="1:9" ht="65.099999999999994" customHeight="1" x14ac:dyDescent="0.25">
      <c r="C46" s="263" t="s">
        <v>391</v>
      </c>
      <c r="D46" s="264" t="s">
        <v>392</v>
      </c>
      <c r="E46" s="265" t="s">
        <v>393</v>
      </c>
      <c r="H46" s="222"/>
    </row>
    <row r="47" spans="1:9" ht="65.099999999999994" customHeight="1" x14ac:dyDescent="0.25">
      <c r="C47" s="263" t="s">
        <v>394</v>
      </c>
      <c r="D47" s="264">
        <v>5</v>
      </c>
      <c r="E47" s="265">
        <v>1</v>
      </c>
      <c r="H47" s="222"/>
    </row>
  </sheetData>
  <mergeCells count="9">
    <mergeCell ref="B29:B33"/>
    <mergeCell ref="B34:B38"/>
    <mergeCell ref="C43:H43"/>
    <mergeCell ref="C2:H2"/>
    <mergeCell ref="B4:B6"/>
    <mergeCell ref="B7:B11"/>
    <mergeCell ref="B15:B17"/>
    <mergeCell ref="B18:B22"/>
    <mergeCell ref="B26:B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opLeftCell="A5" zoomScale="90" zoomScaleNormal="90" workbookViewId="0">
      <selection activeCell="D16" sqref="D16"/>
    </sheetView>
  </sheetViews>
  <sheetFormatPr defaultColWidth="8.875" defaultRowHeight="11.25" x14ac:dyDescent="0.2"/>
  <cols>
    <col min="1" max="1" width="15" style="288" customWidth="1"/>
    <col min="2" max="2" width="12.5" style="288" customWidth="1"/>
    <col min="3" max="3" width="14.875" style="288" customWidth="1"/>
    <col min="4" max="4" width="18.125" style="288" customWidth="1"/>
    <col min="5" max="5" width="49.875" style="288" customWidth="1"/>
    <col min="6" max="6" width="8.875" style="288"/>
    <col min="7" max="7" width="16" style="288" bestFit="1" customWidth="1"/>
    <col min="8" max="9" width="8.875" style="288"/>
    <col min="10" max="10" width="70" style="288" customWidth="1"/>
    <col min="11" max="16384" width="8.875" style="288"/>
  </cols>
  <sheetData>
    <row r="1" spans="1:11" ht="73.900000000000006" customHeight="1" x14ac:dyDescent="0.2">
      <c r="A1" s="330" t="s">
        <v>29</v>
      </c>
      <c r="B1" s="330"/>
      <c r="C1" s="330"/>
      <c r="D1" s="330"/>
      <c r="E1" s="330"/>
    </row>
    <row r="2" spans="1:11" ht="29.25" customHeight="1" thickBot="1" x14ac:dyDescent="0.25">
      <c r="A2" s="331" t="s">
        <v>30</v>
      </c>
      <c r="B2" s="332"/>
      <c r="C2" s="332"/>
      <c r="D2" s="332"/>
      <c r="E2" s="332"/>
    </row>
    <row r="3" spans="1:11" x14ac:dyDescent="0.2">
      <c r="A3" s="290" t="s">
        <v>31</v>
      </c>
      <c r="B3" s="291" t="s">
        <v>32</v>
      </c>
      <c r="C3" s="291" t="s">
        <v>244</v>
      </c>
      <c r="D3" s="291" t="s">
        <v>246</v>
      </c>
      <c r="E3" s="292" t="s">
        <v>245</v>
      </c>
    </row>
    <row r="4" spans="1:11" ht="347.25" x14ac:dyDescent="0.2">
      <c r="A4" s="293" t="s">
        <v>65</v>
      </c>
      <c r="B4" s="294">
        <v>44948</v>
      </c>
      <c r="C4" s="194" t="s">
        <v>215</v>
      </c>
      <c r="D4" s="194" t="s">
        <v>247</v>
      </c>
      <c r="E4" s="287" t="s">
        <v>248</v>
      </c>
      <c r="F4" s="289"/>
      <c r="G4" s="289"/>
      <c r="H4" s="289"/>
      <c r="I4" s="289"/>
      <c r="J4" s="289" t="s">
        <v>215</v>
      </c>
      <c r="K4" s="288" t="s">
        <v>235</v>
      </c>
    </row>
    <row r="5" spans="1:11" ht="252.75" x14ac:dyDescent="0.2">
      <c r="A5" s="293" t="s">
        <v>65</v>
      </c>
      <c r="B5" s="294">
        <v>44948</v>
      </c>
      <c r="C5" s="194" t="s">
        <v>215</v>
      </c>
      <c r="D5" s="194" t="s">
        <v>249</v>
      </c>
      <c r="E5" s="287" t="s">
        <v>250</v>
      </c>
      <c r="F5" s="289"/>
      <c r="G5" s="289"/>
      <c r="H5" s="289"/>
      <c r="I5" s="289"/>
      <c r="J5" s="289"/>
    </row>
    <row r="6" spans="1:11" ht="284.25" x14ac:dyDescent="0.2">
      <c r="A6" s="293" t="s">
        <v>65</v>
      </c>
      <c r="B6" s="294">
        <v>44948</v>
      </c>
      <c r="C6" s="194" t="s">
        <v>235</v>
      </c>
      <c r="D6" s="194" t="s">
        <v>251</v>
      </c>
      <c r="E6" s="287" t="s">
        <v>254</v>
      </c>
      <c r="F6" s="289"/>
      <c r="G6" s="289"/>
      <c r="H6" s="289"/>
      <c r="I6" s="289"/>
      <c r="J6" s="289"/>
    </row>
    <row r="7" spans="1:11" ht="409.6" x14ac:dyDescent="0.2">
      <c r="A7" s="293" t="s">
        <v>65</v>
      </c>
      <c r="B7" s="294">
        <v>44948</v>
      </c>
      <c r="C7" s="194" t="s">
        <v>253</v>
      </c>
      <c r="D7" s="194" t="s">
        <v>252</v>
      </c>
      <c r="E7" s="287" t="s">
        <v>255</v>
      </c>
      <c r="F7" s="289"/>
      <c r="G7" s="289"/>
      <c r="H7" s="289"/>
      <c r="I7" s="289"/>
      <c r="J7" s="289"/>
    </row>
    <row r="8" spans="1:11" ht="263.25" x14ac:dyDescent="0.2">
      <c r="A8" s="293" t="s">
        <v>258</v>
      </c>
      <c r="B8" s="294">
        <v>44948</v>
      </c>
      <c r="C8" s="194" t="s">
        <v>257</v>
      </c>
      <c r="D8" s="194" t="s">
        <v>256</v>
      </c>
      <c r="E8" s="287" t="s">
        <v>259</v>
      </c>
      <c r="F8" s="289"/>
      <c r="G8" s="289"/>
      <c r="H8" s="289"/>
      <c r="I8" s="289"/>
      <c r="J8" s="289"/>
    </row>
    <row r="9" spans="1:11" ht="221.25" x14ac:dyDescent="0.2">
      <c r="A9" s="293" t="s">
        <v>258</v>
      </c>
      <c r="B9" s="294">
        <v>44948</v>
      </c>
      <c r="C9" s="194" t="s">
        <v>262</v>
      </c>
      <c r="D9" s="194" t="s">
        <v>260</v>
      </c>
      <c r="E9" s="287" t="s">
        <v>261</v>
      </c>
      <c r="F9" s="289"/>
      <c r="G9" s="289"/>
      <c r="H9" s="289"/>
      <c r="I9" s="289"/>
      <c r="J9" s="289"/>
    </row>
    <row r="10" spans="1:11" ht="200.25" x14ac:dyDescent="0.2">
      <c r="A10" s="293" t="s">
        <v>258</v>
      </c>
      <c r="B10" s="294">
        <v>44948</v>
      </c>
      <c r="C10" s="194" t="s">
        <v>235</v>
      </c>
      <c r="D10" s="194" t="s">
        <v>264</v>
      </c>
      <c r="E10" s="287" t="s">
        <v>263</v>
      </c>
      <c r="F10" s="289"/>
      <c r="G10" s="289"/>
      <c r="H10" s="289"/>
      <c r="I10" s="289"/>
      <c r="J10" s="289"/>
    </row>
    <row r="11" spans="1:11" x14ac:dyDescent="0.2">
      <c r="A11" s="293"/>
      <c r="B11" s="295"/>
      <c r="C11" s="296"/>
      <c r="D11" s="296"/>
      <c r="E11" s="297"/>
      <c r="F11" s="289"/>
      <c r="G11" s="289"/>
      <c r="H11" s="289"/>
      <c r="I11" s="289"/>
      <c r="J11" s="289"/>
    </row>
    <row r="12" spans="1:11" x14ac:dyDescent="0.2">
      <c r="A12" s="298"/>
      <c r="B12" s="296"/>
      <c r="C12" s="296"/>
      <c r="D12" s="296"/>
      <c r="E12" s="297"/>
      <c r="F12" s="289"/>
      <c r="G12" s="289"/>
      <c r="H12" s="289"/>
      <c r="I12" s="289"/>
      <c r="J12" s="289"/>
    </row>
    <row r="13" spans="1:11" x14ac:dyDescent="0.2">
      <c r="A13" s="299"/>
      <c r="B13" s="300" t="s">
        <v>33</v>
      </c>
      <c r="C13" s="296"/>
      <c r="D13" s="296">
        <f>95+127+20+415+474+26+53</f>
        <v>1210</v>
      </c>
      <c r="E13" s="297"/>
      <c r="F13" s="289"/>
      <c r="G13" s="301"/>
      <c r="H13" s="289"/>
      <c r="I13" s="289"/>
      <c r="J13" s="289"/>
    </row>
    <row r="14" spans="1:11" x14ac:dyDescent="0.2">
      <c r="A14" s="298"/>
      <c r="B14" s="300"/>
      <c r="C14" s="296"/>
      <c r="D14" s="296"/>
      <c r="E14" s="297"/>
      <c r="F14" s="289"/>
      <c r="G14" s="289"/>
      <c r="H14" s="289"/>
      <c r="I14" s="289"/>
      <c r="J14" s="289"/>
    </row>
    <row r="15" spans="1:11" x14ac:dyDescent="0.2">
      <c r="A15" s="302"/>
      <c r="B15" s="300" t="s">
        <v>34</v>
      </c>
      <c r="C15" s="296"/>
      <c r="D15" s="296">
        <v>982</v>
      </c>
      <c r="E15" s="297"/>
      <c r="F15" s="289"/>
      <c r="G15" s="289"/>
      <c r="H15" s="289"/>
      <c r="I15" s="289"/>
      <c r="J15" s="289"/>
    </row>
    <row r="16" spans="1:11" x14ac:dyDescent="0.2">
      <c r="A16" s="298"/>
      <c r="B16" s="300"/>
      <c r="C16" s="296"/>
      <c r="D16" s="296"/>
      <c r="E16" s="297"/>
      <c r="F16" s="289"/>
      <c r="G16" s="289"/>
      <c r="H16" s="289"/>
      <c r="I16" s="289"/>
      <c r="J16" s="289"/>
    </row>
    <row r="17" spans="1:10" x14ac:dyDescent="0.2">
      <c r="A17" s="298"/>
      <c r="B17" s="300"/>
      <c r="C17" s="296"/>
      <c r="D17" s="296"/>
      <c r="E17" s="297"/>
      <c r="F17" s="289"/>
      <c r="G17" s="289"/>
      <c r="H17" s="289"/>
      <c r="I17" s="289"/>
      <c r="J17" s="289"/>
    </row>
    <row r="18" spans="1:10" ht="12" thickBot="1" x14ac:dyDescent="0.25">
      <c r="A18" s="303"/>
      <c r="B18" s="304" t="s">
        <v>35</v>
      </c>
      <c r="C18" s="305"/>
      <c r="D18" s="305">
        <f>D13-D15</f>
        <v>228</v>
      </c>
      <c r="E18" s="306"/>
      <c r="F18" s="289"/>
      <c r="G18" s="289"/>
      <c r="H18" s="289"/>
      <c r="I18" s="289"/>
      <c r="J18" s="289"/>
    </row>
  </sheetData>
  <mergeCells count="2">
    <mergeCell ref="A1:E1"/>
    <mergeCell ref="A2:E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8D03-21E4-4F24-852D-06093F1C0AA4}">
  <sheetPr>
    <tabColor theme="5" tint="0.39997558519241921"/>
  </sheetPr>
  <dimension ref="A1:L47"/>
  <sheetViews>
    <sheetView zoomScale="50" zoomScaleNormal="50" workbookViewId="0">
      <selection activeCell="G26" sqref="G26"/>
    </sheetView>
  </sheetViews>
  <sheetFormatPr defaultColWidth="9.5" defaultRowHeight="30" customHeight="1" x14ac:dyDescent="0.25"/>
  <cols>
    <col min="1" max="1" width="9.5" style="222"/>
    <col min="2" max="2" width="31.875" style="222" customWidth="1"/>
    <col min="3" max="3" width="45.125" style="221" customWidth="1"/>
    <col min="4" max="6" width="9.5" style="222"/>
    <col min="7" max="7" width="95.75" style="221" customWidth="1"/>
    <col min="8" max="8" width="14.125" style="221" customWidth="1"/>
    <col min="9" max="9" width="35.375" style="221" customWidth="1"/>
    <col min="10" max="10" width="96" style="266" customWidth="1"/>
    <col min="11" max="16384" width="9.5" style="222"/>
  </cols>
  <sheetData>
    <row r="1" spans="2:12" ht="30" customHeight="1" x14ac:dyDescent="0.25">
      <c r="B1" s="220" t="s">
        <v>332</v>
      </c>
      <c r="D1" s="221"/>
      <c r="E1" s="221"/>
    </row>
    <row r="2" spans="2:12" ht="30" customHeight="1" x14ac:dyDescent="0.25">
      <c r="B2" s="223" t="s">
        <v>333</v>
      </c>
      <c r="C2" s="334" t="s">
        <v>395</v>
      </c>
      <c r="D2" s="334"/>
      <c r="E2" s="334"/>
      <c r="F2" s="334"/>
      <c r="G2" s="334"/>
      <c r="H2" s="334"/>
      <c r="I2" s="334"/>
      <c r="J2" s="225"/>
      <c r="K2" s="225"/>
      <c r="L2" s="225"/>
    </row>
    <row r="3" spans="2:12" ht="30" customHeight="1" x14ac:dyDescent="0.25">
      <c r="B3" s="267" t="s">
        <v>334</v>
      </c>
      <c r="C3" s="227"/>
      <c r="D3" s="228" t="s">
        <v>335</v>
      </c>
      <c r="E3" s="228" t="s">
        <v>336</v>
      </c>
      <c r="F3" s="228" t="s">
        <v>337</v>
      </c>
      <c r="G3" s="227" t="s">
        <v>338</v>
      </c>
      <c r="H3" s="227" t="s">
        <v>339</v>
      </c>
      <c r="I3" s="229" t="s">
        <v>340</v>
      </c>
    </row>
    <row r="4" spans="2:12" ht="341.1" customHeight="1" x14ac:dyDescent="0.25">
      <c r="B4" s="333" t="s">
        <v>341</v>
      </c>
      <c r="C4" s="227" t="s">
        <v>342</v>
      </c>
      <c r="D4" s="247" t="s">
        <v>335</v>
      </c>
      <c r="E4" s="240"/>
      <c r="F4" s="247"/>
      <c r="G4" s="231" t="s">
        <v>396</v>
      </c>
      <c r="H4" s="231"/>
      <c r="I4" s="232">
        <v>5</v>
      </c>
      <c r="J4" s="263" t="s">
        <v>397</v>
      </c>
    </row>
    <row r="5" spans="2:12" ht="30" customHeight="1" x14ac:dyDescent="0.25">
      <c r="B5" s="333"/>
      <c r="C5" s="227" t="s">
        <v>343</v>
      </c>
      <c r="D5" s="240" t="s">
        <v>335</v>
      </c>
      <c r="E5" s="247"/>
      <c r="F5" s="247"/>
      <c r="G5" s="231" t="s">
        <v>398</v>
      </c>
      <c r="H5" s="231"/>
      <c r="I5" s="232">
        <v>5</v>
      </c>
      <c r="J5" s="268" t="s">
        <v>399</v>
      </c>
    </row>
    <row r="6" spans="2:12" ht="30" customHeight="1" thickBot="1" x14ac:dyDescent="0.3">
      <c r="B6" s="333"/>
      <c r="C6" s="227" t="s">
        <v>344</v>
      </c>
      <c r="D6" s="240" t="s">
        <v>335</v>
      </c>
      <c r="E6" s="247"/>
      <c r="F6" s="247"/>
      <c r="G6" s="231" t="s">
        <v>397</v>
      </c>
      <c r="H6" s="231"/>
      <c r="I6" s="232">
        <v>5</v>
      </c>
      <c r="J6" s="250" t="s">
        <v>400</v>
      </c>
    </row>
    <row r="7" spans="2:12" ht="30" customHeight="1" x14ac:dyDescent="0.25">
      <c r="B7" s="333" t="s">
        <v>345</v>
      </c>
      <c r="C7" s="227" t="s">
        <v>346</v>
      </c>
      <c r="D7" s="240" t="s">
        <v>335</v>
      </c>
      <c r="E7" s="247"/>
      <c r="F7" s="247"/>
      <c r="G7" s="231" t="s">
        <v>401</v>
      </c>
      <c r="H7" s="231"/>
      <c r="I7" s="232">
        <v>5</v>
      </c>
      <c r="J7" s="268" t="s">
        <v>402</v>
      </c>
    </row>
    <row r="8" spans="2:12" ht="30" customHeight="1" x14ac:dyDescent="0.25">
      <c r="B8" s="333"/>
      <c r="C8" s="227" t="s">
        <v>347</v>
      </c>
      <c r="D8" s="247" t="s">
        <v>375</v>
      </c>
      <c r="E8" s="247"/>
      <c r="F8" s="240"/>
      <c r="G8" s="231" t="s">
        <v>403</v>
      </c>
      <c r="H8" s="231"/>
      <c r="I8" s="229">
        <v>3</v>
      </c>
      <c r="J8" s="268" t="s">
        <v>404</v>
      </c>
    </row>
    <row r="9" spans="2:12" ht="30" customHeight="1" x14ac:dyDescent="0.25">
      <c r="B9" s="333"/>
      <c r="C9" s="227" t="s">
        <v>348</v>
      </c>
      <c r="D9" s="240" t="s">
        <v>335</v>
      </c>
      <c r="E9" s="247"/>
      <c r="F9" s="247"/>
      <c r="G9" s="231" t="s">
        <v>405</v>
      </c>
      <c r="H9" s="231"/>
      <c r="I9" s="232">
        <v>5</v>
      </c>
      <c r="J9" s="268" t="s">
        <v>406</v>
      </c>
    </row>
    <row r="10" spans="2:12" ht="30" customHeight="1" x14ac:dyDescent="0.25">
      <c r="B10" s="333"/>
      <c r="C10" s="227" t="s">
        <v>349</v>
      </c>
      <c r="D10" s="247" t="s">
        <v>335</v>
      </c>
      <c r="E10" s="247"/>
      <c r="F10" s="240"/>
      <c r="G10" s="231" t="s">
        <v>407</v>
      </c>
      <c r="H10" s="231"/>
      <c r="I10" s="229">
        <v>5</v>
      </c>
      <c r="J10" s="249"/>
    </row>
    <row r="11" spans="2:12" ht="30" customHeight="1" thickBot="1" x14ac:dyDescent="0.3">
      <c r="B11" s="333"/>
      <c r="C11" s="227" t="s">
        <v>350</v>
      </c>
      <c r="D11" s="247" t="s">
        <v>335</v>
      </c>
      <c r="E11" s="240"/>
      <c r="F11" s="247"/>
      <c r="G11" s="231" t="s">
        <v>408</v>
      </c>
      <c r="H11" s="231"/>
      <c r="I11" s="232">
        <v>5</v>
      </c>
      <c r="J11" s="249" t="s">
        <v>409</v>
      </c>
      <c r="K11" s="235"/>
    </row>
    <row r="12" spans="2:12" ht="30" customHeight="1" thickBot="1" x14ac:dyDescent="0.3">
      <c r="B12" s="228" t="s">
        <v>351</v>
      </c>
      <c r="C12" s="227" t="s">
        <v>352</v>
      </c>
      <c r="D12" s="230"/>
      <c r="E12" s="230"/>
      <c r="F12" s="230"/>
      <c r="G12" s="227" t="s">
        <v>353</v>
      </c>
      <c r="H12" s="227"/>
      <c r="I12" s="232">
        <f>SUM(I4:I11)</f>
        <v>38</v>
      </c>
      <c r="J12" s="269">
        <f>SUM(I12/40)</f>
        <v>0.95</v>
      </c>
    </row>
    <row r="13" spans="2:12" ht="30" customHeight="1" x14ac:dyDescent="0.25">
      <c r="B13" s="238"/>
      <c r="C13" s="239"/>
      <c r="D13" s="240"/>
      <c r="E13" s="240"/>
      <c r="F13" s="240"/>
      <c r="G13" s="239"/>
      <c r="H13" s="239"/>
      <c r="I13" s="239"/>
    </row>
    <row r="14" spans="2:12" ht="27.75" customHeight="1" x14ac:dyDescent="0.25">
      <c r="B14" s="241" t="s">
        <v>354</v>
      </c>
      <c r="C14" s="227"/>
      <c r="D14" s="228" t="s">
        <v>335</v>
      </c>
      <c r="E14" s="228" t="s">
        <v>336</v>
      </c>
      <c r="F14" s="228" t="s">
        <v>337</v>
      </c>
      <c r="G14" s="227" t="s">
        <v>338</v>
      </c>
      <c r="H14" s="227"/>
      <c r="I14" s="229" t="s">
        <v>355</v>
      </c>
    </row>
    <row r="15" spans="2:12" ht="30" hidden="1" customHeight="1" x14ac:dyDescent="0.25">
      <c r="B15" s="333" t="s">
        <v>341</v>
      </c>
      <c r="C15" s="227" t="s">
        <v>342</v>
      </c>
      <c r="D15" s="230"/>
      <c r="E15" s="228"/>
      <c r="F15" s="228"/>
      <c r="G15" s="231"/>
      <c r="H15" s="231"/>
      <c r="I15" s="232"/>
      <c r="J15" s="225"/>
    </row>
    <row r="16" spans="2:12" ht="30" hidden="1" customHeight="1" x14ac:dyDescent="0.25">
      <c r="B16" s="333"/>
      <c r="C16" s="227" t="s">
        <v>343</v>
      </c>
      <c r="D16" s="230"/>
      <c r="E16" s="228"/>
      <c r="F16" s="228"/>
      <c r="G16" s="231"/>
      <c r="H16" s="231"/>
      <c r="I16" s="232"/>
    </row>
    <row r="17" spans="2:11" ht="30" hidden="1" customHeight="1" x14ac:dyDescent="0.25">
      <c r="B17" s="333"/>
      <c r="C17" s="227" t="s">
        <v>356</v>
      </c>
      <c r="D17" s="230"/>
      <c r="E17" s="228"/>
      <c r="F17" s="228"/>
      <c r="G17" s="231"/>
      <c r="H17" s="231"/>
      <c r="I17" s="232"/>
    </row>
    <row r="18" spans="2:11" ht="30" hidden="1" customHeight="1" x14ac:dyDescent="0.25">
      <c r="B18" s="333" t="s">
        <v>281</v>
      </c>
      <c r="C18" s="227" t="s">
        <v>357</v>
      </c>
      <c r="D18" s="230"/>
      <c r="E18" s="228"/>
      <c r="F18" s="228"/>
      <c r="G18" s="231"/>
      <c r="H18" s="231"/>
      <c r="I18" s="232"/>
    </row>
    <row r="19" spans="2:11" ht="30" hidden="1" customHeight="1" x14ac:dyDescent="0.25">
      <c r="B19" s="333"/>
      <c r="C19" s="227" t="s">
        <v>358</v>
      </c>
      <c r="D19" s="230"/>
      <c r="E19" s="228"/>
      <c r="F19" s="228"/>
      <c r="G19" s="231"/>
      <c r="H19" s="231"/>
      <c r="I19" s="232"/>
    </row>
    <row r="20" spans="2:11" ht="30" hidden="1" customHeight="1" x14ac:dyDescent="0.25">
      <c r="B20" s="333"/>
      <c r="C20" s="227" t="s">
        <v>359</v>
      </c>
      <c r="D20" s="230"/>
      <c r="E20" s="228"/>
      <c r="F20" s="228"/>
      <c r="G20" s="231"/>
      <c r="H20" s="231"/>
      <c r="I20" s="232"/>
    </row>
    <row r="21" spans="2:11" ht="30" hidden="1" customHeight="1" x14ac:dyDescent="0.25">
      <c r="B21" s="333"/>
      <c r="C21" s="227" t="s">
        <v>360</v>
      </c>
      <c r="D21" s="230"/>
      <c r="E21" s="228"/>
      <c r="F21" s="228"/>
      <c r="G21" s="231"/>
      <c r="H21" s="231"/>
      <c r="I21" s="232"/>
    </row>
    <row r="22" spans="2:11" ht="30" hidden="1" customHeight="1" x14ac:dyDescent="0.25">
      <c r="B22" s="333"/>
      <c r="C22" s="227" t="s">
        <v>361</v>
      </c>
      <c r="D22" s="230"/>
      <c r="E22" s="228"/>
      <c r="F22" s="228"/>
      <c r="G22" s="231"/>
      <c r="H22" s="231"/>
      <c r="I22" s="232"/>
    </row>
    <row r="23" spans="2:11" ht="30" hidden="1" customHeight="1" thickBot="1" x14ac:dyDescent="0.3">
      <c r="B23" s="228" t="s">
        <v>351</v>
      </c>
      <c r="C23" s="227" t="s">
        <v>352</v>
      </c>
      <c r="D23" s="236"/>
      <c r="E23" s="228"/>
      <c r="F23" s="228"/>
      <c r="G23" s="227" t="s">
        <v>353</v>
      </c>
      <c r="H23" s="227"/>
      <c r="I23" s="231">
        <f>SUM(I15:I22)</f>
        <v>0</v>
      </c>
      <c r="J23" s="270">
        <f>I23/40</f>
        <v>0</v>
      </c>
      <c r="K23" s="235"/>
    </row>
    <row r="24" spans="2:11" ht="30" hidden="1" customHeight="1" x14ac:dyDescent="0.25">
      <c r="B24" s="242"/>
      <c r="C24" s="243"/>
      <c r="D24" s="244"/>
      <c r="E24" s="244"/>
      <c r="F24" s="244"/>
      <c r="G24" s="243"/>
      <c r="H24" s="243"/>
      <c r="I24" s="243"/>
    </row>
    <row r="25" spans="2:11" ht="30" hidden="1" customHeight="1" x14ac:dyDescent="0.25">
      <c r="B25" s="271" t="s">
        <v>362</v>
      </c>
      <c r="C25" s="227"/>
      <c r="D25" s="228" t="s">
        <v>335</v>
      </c>
      <c r="E25" s="228" t="s">
        <v>336</v>
      </c>
      <c r="F25" s="228" t="s">
        <v>337</v>
      </c>
      <c r="G25" s="227" t="s">
        <v>338</v>
      </c>
      <c r="H25" s="227"/>
      <c r="I25" s="229" t="s">
        <v>355</v>
      </c>
      <c r="J25" s="246" t="s">
        <v>363</v>
      </c>
    </row>
    <row r="26" spans="2:11" ht="36" hidden="1" customHeight="1" x14ac:dyDescent="0.25">
      <c r="B26" s="333" t="s">
        <v>341</v>
      </c>
      <c r="C26" s="227" t="s">
        <v>342</v>
      </c>
      <c r="D26" s="247"/>
      <c r="E26" s="240"/>
      <c r="F26" s="247"/>
      <c r="G26" s="231"/>
      <c r="H26" s="231"/>
      <c r="I26" s="232"/>
      <c r="J26" s="248"/>
    </row>
    <row r="27" spans="2:11" ht="31.5" hidden="1" x14ac:dyDescent="0.25">
      <c r="B27" s="333"/>
      <c r="C27" s="227" t="s">
        <v>343</v>
      </c>
      <c r="D27" s="240"/>
      <c r="E27" s="247"/>
      <c r="F27" s="247"/>
      <c r="G27" s="231"/>
      <c r="H27" s="231"/>
      <c r="I27" s="232"/>
      <c r="J27" s="268"/>
    </row>
    <row r="28" spans="2:11" ht="79.5" hidden="1" thickBot="1" x14ac:dyDescent="0.3">
      <c r="B28" s="333"/>
      <c r="C28" s="227" t="s">
        <v>356</v>
      </c>
      <c r="D28" s="240"/>
      <c r="E28" s="247"/>
      <c r="F28" s="247"/>
      <c r="G28" s="231"/>
      <c r="H28" s="231"/>
      <c r="I28" s="232"/>
      <c r="J28" s="250"/>
    </row>
    <row r="29" spans="2:11" ht="30" hidden="1" customHeight="1" x14ac:dyDescent="0.25">
      <c r="B29" s="335" t="s">
        <v>367</v>
      </c>
      <c r="C29" s="272" t="s">
        <v>368</v>
      </c>
      <c r="D29" s="273"/>
      <c r="E29" s="273"/>
      <c r="F29" s="273"/>
      <c r="G29" s="272"/>
      <c r="H29" s="272"/>
      <c r="I29" s="274"/>
      <c r="J29" s="251"/>
    </row>
    <row r="30" spans="2:11" ht="30" hidden="1" customHeight="1" x14ac:dyDescent="0.25">
      <c r="B30" s="335"/>
      <c r="C30" s="272" t="s">
        <v>369</v>
      </c>
      <c r="D30" s="273"/>
      <c r="E30" s="273"/>
      <c r="F30" s="273"/>
      <c r="G30" s="272"/>
      <c r="H30" s="272"/>
      <c r="I30" s="274"/>
      <c r="J30" s="252"/>
    </row>
    <row r="31" spans="2:11" ht="30" hidden="1" customHeight="1" x14ac:dyDescent="0.25">
      <c r="B31" s="335"/>
      <c r="C31" s="272" t="s">
        <v>370</v>
      </c>
      <c r="D31" s="273"/>
      <c r="E31" s="273"/>
      <c r="F31" s="273"/>
      <c r="G31" s="272"/>
      <c r="H31" s="272"/>
      <c r="I31" s="274"/>
      <c r="J31" s="252"/>
    </row>
    <row r="32" spans="2:11" ht="30" hidden="1" customHeight="1" x14ac:dyDescent="0.25">
      <c r="B32" s="335"/>
      <c r="C32" s="272" t="s">
        <v>371</v>
      </c>
      <c r="D32" s="273"/>
      <c r="E32" s="273"/>
      <c r="F32" s="273"/>
      <c r="G32" s="272"/>
      <c r="H32" s="272"/>
      <c r="I32" s="274"/>
      <c r="J32" s="253"/>
    </row>
    <row r="33" spans="1:10" ht="30" hidden="1" customHeight="1" thickBot="1" x14ac:dyDescent="0.3">
      <c r="B33" s="335"/>
      <c r="C33" s="272" t="s">
        <v>372</v>
      </c>
      <c r="D33" s="273"/>
      <c r="E33" s="273"/>
      <c r="F33" s="273"/>
      <c r="G33" s="272"/>
      <c r="H33" s="272"/>
      <c r="I33" s="274"/>
      <c r="J33" s="254"/>
    </row>
    <row r="34" spans="1:10" ht="31.5" hidden="1" x14ac:dyDescent="0.25">
      <c r="B34" s="333" t="s">
        <v>373</v>
      </c>
      <c r="C34" s="227" t="s">
        <v>374</v>
      </c>
      <c r="D34" s="240"/>
      <c r="E34" s="247"/>
      <c r="F34" s="247"/>
      <c r="G34" s="231"/>
      <c r="H34" s="231"/>
      <c r="I34" s="232"/>
      <c r="J34" s="268"/>
    </row>
    <row r="35" spans="1:10" ht="15.75" hidden="1" x14ac:dyDescent="0.25">
      <c r="B35" s="333"/>
      <c r="C35" s="227" t="s">
        <v>377</v>
      </c>
      <c r="D35" s="247"/>
      <c r="E35" s="247"/>
      <c r="F35" s="240"/>
      <c r="G35" s="231"/>
      <c r="H35" s="231"/>
      <c r="I35" s="229"/>
      <c r="J35" s="268"/>
    </row>
    <row r="36" spans="1:10" ht="15.75" hidden="1" x14ac:dyDescent="0.25">
      <c r="B36" s="333"/>
      <c r="C36" s="227" t="s">
        <v>379</v>
      </c>
      <c r="D36" s="240"/>
      <c r="E36" s="247"/>
      <c r="F36" s="247"/>
      <c r="G36" s="231"/>
      <c r="H36" s="231"/>
      <c r="I36" s="232"/>
      <c r="J36" s="268"/>
    </row>
    <row r="37" spans="1:10" ht="15.75" hidden="1" x14ac:dyDescent="0.25">
      <c r="B37" s="333"/>
      <c r="C37" s="227" t="s">
        <v>381</v>
      </c>
      <c r="D37" s="247"/>
      <c r="E37" s="247"/>
      <c r="F37" s="240"/>
      <c r="G37" s="231"/>
      <c r="H37" s="231"/>
      <c r="I37" s="229"/>
      <c r="J37" s="249"/>
    </row>
    <row r="38" spans="1:10" ht="31.5" hidden="1" x14ac:dyDescent="0.25">
      <c r="B38" s="333"/>
      <c r="C38" s="227" t="s">
        <v>383</v>
      </c>
      <c r="D38" s="247"/>
      <c r="E38" s="240"/>
      <c r="F38" s="247"/>
      <c r="G38" s="231"/>
      <c r="H38" s="231"/>
      <c r="I38" s="232"/>
      <c r="J38" s="249"/>
    </row>
    <row r="39" spans="1:10" ht="30" hidden="1" customHeight="1" thickBot="1" x14ac:dyDescent="0.3">
      <c r="B39" s="228" t="s">
        <v>351</v>
      </c>
      <c r="C39" s="227" t="s">
        <v>352</v>
      </c>
      <c r="D39" s="230">
        <v>7</v>
      </c>
      <c r="E39" s="228"/>
      <c r="F39" s="228"/>
      <c r="G39" s="227" t="s">
        <v>353</v>
      </c>
      <c r="H39" s="227"/>
      <c r="I39" s="232">
        <f>SUM(I26:I38)</f>
        <v>0</v>
      </c>
      <c r="J39" s="270">
        <f>I39/40</f>
        <v>0</v>
      </c>
    </row>
    <row r="40" spans="1:10" ht="30" customHeight="1" x14ac:dyDescent="0.25">
      <c r="B40" s="260"/>
    </row>
    <row r="42" spans="1:10" ht="30" customHeight="1" x14ac:dyDescent="0.25">
      <c r="A42" s="261"/>
      <c r="B42" s="221"/>
      <c r="D42" s="221"/>
      <c r="F42" s="221"/>
    </row>
    <row r="43" spans="1:10" ht="15.75" x14ac:dyDescent="0.25">
      <c r="C43" s="334" t="s">
        <v>385</v>
      </c>
      <c r="D43" s="334"/>
      <c r="E43" s="334"/>
      <c r="F43" s="334"/>
      <c r="G43" s="334"/>
      <c r="H43" s="334"/>
      <c r="I43" s="334"/>
      <c r="J43" s="334"/>
    </row>
    <row r="44" spans="1:10" ht="31.5" x14ac:dyDescent="0.25">
      <c r="C44" s="224"/>
      <c r="D44" s="221" t="s">
        <v>386</v>
      </c>
      <c r="E44" s="262" t="s">
        <v>387</v>
      </c>
      <c r="F44" s="221"/>
      <c r="H44" s="222"/>
      <c r="J44" s="222"/>
    </row>
    <row r="45" spans="1:10" ht="15.75" x14ac:dyDescent="0.25">
      <c r="C45" s="263" t="s">
        <v>388</v>
      </c>
      <c r="D45" s="264" t="s">
        <v>389</v>
      </c>
      <c r="E45" s="265" t="s">
        <v>390</v>
      </c>
      <c r="I45" s="222"/>
      <c r="J45" s="222"/>
    </row>
    <row r="46" spans="1:10" ht="15.75" x14ac:dyDescent="0.25">
      <c r="C46" s="263" t="s">
        <v>391</v>
      </c>
      <c r="D46" s="264" t="s">
        <v>392</v>
      </c>
      <c r="E46" s="265" t="s">
        <v>393</v>
      </c>
      <c r="I46" s="222"/>
      <c r="J46" s="222"/>
    </row>
    <row r="47" spans="1:10" ht="15.75" x14ac:dyDescent="0.25">
      <c r="C47" s="263" t="s">
        <v>394</v>
      </c>
      <c r="D47" s="264">
        <v>5</v>
      </c>
      <c r="E47" s="265">
        <v>1</v>
      </c>
      <c r="I47" s="222"/>
      <c r="J47" s="222"/>
    </row>
  </sheetData>
  <mergeCells count="9">
    <mergeCell ref="B29:B33"/>
    <mergeCell ref="B34:B38"/>
    <mergeCell ref="C43:J43"/>
    <mergeCell ref="C2:I2"/>
    <mergeCell ref="B4:B6"/>
    <mergeCell ref="B7:B11"/>
    <mergeCell ref="B15:B17"/>
    <mergeCell ref="B18:B22"/>
    <mergeCell ref="B26:B2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0"/>
  <sheetViews>
    <sheetView workbookViewId="0">
      <selection activeCell="B12" sqref="B12"/>
    </sheetView>
  </sheetViews>
  <sheetFormatPr defaultColWidth="11" defaultRowHeight="14.25" x14ac:dyDescent="0.2"/>
  <cols>
    <col min="1" max="1" width="59" style="162" customWidth="1"/>
    <col min="2" max="2" width="5.75" style="162" customWidth="1"/>
    <col min="3" max="3" width="37.625" style="162" customWidth="1"/>
    <col min="4" max="4" width="4.625" style="162" customWidth="1"/>
    <col min="5" max="5" width="37.375" style="162" customWidth="1"/>
    <col min="6" max="16384" width="11" style="162"/>
  </cols>
  <sheetData>
    <row r="2" spans="1:5" ht="16.5" thickBot="1" x14ac:dyDescent="0.3">
      <c r="A2" s="161" t="s">
        <v>0</v>
      </c>
      <c r="C2" s="163" t="s">
        <v>1</v>
      </c>
      <c r="E2" s="163" t="s">
        <v>2</v>
      </c>
    </row>
    <row r="3" spans="1:5" ht="15" customHeight="1" x14ac:dyDescent="0.2">
      <c r="A3" s="336" t="s">
        <v>36</v>
      </c>
      <c r="C3" s="338" t="s">
        <v>43</v>
      </c>
      <c r="E3" s="340" t="s">
        <v>42</v>
      </c>
    </row>
    <row r="4" spans="1:5" ht="15" customHeight="1" x14ac:dyDescent="0.2">
      <c r="A4" s="336"/>
      <c r="C4" s="339"/>
      <c r="E4" s="340"/>
    </row>
    <row r="5" spans="1:5" ht="15" customHeight="1" x14ac:dyDescent="0.2">
      <c r="A5" s="336"/>
      <c r="C5" s="339"/>
      <c r="E5" s="340"/>
    </row>
    <row r="6" spans="1:5" ht="15" customHeight="1" x14ac:dyDescent="0.2">
      <c r="A6" s="336"/>
      <c r="C6" s="339"/>
      <c r="E6" s="340"/>
    </row>
    <row r="7" spans="1:5" ht="15" customHeight="1" x14ac:dyDescent="0.2">
      <c r="A7" s="336"/>
      <c r="C7" s="339"/>
      <c r="E7" s="340"/>
    </row>
    <row r="8" spans="1:5" ht="15" customHeight="1" x14ac:dyDescent="0.2">
      <c r="A8" s="336"/>
      <c r="C8" s="339"/>
      <c r="E8" s="340"/>
    </row>
    <row r="9" spans="1:5" ht="13.5" customHeight="1" x14ac:dyDescent="0.2">
      <c r="A9" s="336"/>
      <c r="C9" s="339"/>
      <c r="E9" s="340"/>
    </row>
    <row r="10" spans="1:5" ht="30.75" customHeight="1" thickBot="1" x14ac:dyDescent="0.25">
      <c r="A10" s="337"/>
      <c r="C10" s="339"/>
      <c r="E10" s="340"/>
    </row>
    <row r="11" spans="1:5" ht="16.5" thickBot="1" x14ac:dyDescent="0.3">
      <c r="A11" s="5"/>
      <c r="C11" s="339"/>
      <c r="E11" s="340"/>
    </row>
    <row r="12" spans="1:5" ht="243.75" customHeight="1" thickBot="1" x14ac:dyDescent="0.25">
      <c r="A12" s="164" t="s">
        <v>3</v>
      </c>
      <c r="C12" s="339"/>
      <c r="E12" s="341"/>
    </row>
    <row r="13" spans="1:5" ht="15.75" x14ac:dyDescent="0.25">
      <c r="A13" s="165" t="s">
        <v>4</v>
      </c>
      <c r="C13" s="339" t="s">
        <v>44</v>
      </c>
    </row>
    <row r="14" spans="1:5" ht="15.75" x14ac:dyDescent="0.25">
      <c r="A14" s="166" t="s">
        <v>37</v>
      </c>
      <c r="C14" s="339"/>
    </row>
    <row r="15" spans="1:5" ht="15.75" x14ac:dyDescent="0.25">
      <c r="A15" s="166" t="s">
        <v>38</v>
      </c>
      <c r="C15" s="339"/>
    </row>
    <row r="16" spans="1:5" ht="15.75" x14ac:dyDescent="0.25">
      <c r="A16" s="166" t="s">
        <v>39</v>
      </c>
      <c r="C16" s="339"/>
    </row>
    <row r="17" spans="1:3" ht="15" thickBot="1" x14ac:dyDescent="0.25">
      <c r="A17" s="167"/>
      <c r="C17" s="339"/>
    </row>
    <row r="18" spans="1:3" ht="15" thickBot="1" x14ac:dyDescent="0.25">
      <c r="C18" s="339"/>
    </row>
    <row r="19" spans="1:3" ht="87" customHeight="1" thickBot="1" x14ac:dyDescent="0.3">
      <c r="A19" s="163" t="s">
        <v>5</v>
      </c>
      <c r="C19" s="342"/>
    </row>
    <row r="20" spans="1:3" ht="42.75" x14ac:dyDescent="0.2">
      <c r="A20" s="168" t="s">
        <v>40</v>
      </c>
    </row>
    <row r="21" spans="1:3" x14ac:dyDescent="0.2">
      <c r="A21" s="169"/>
    </row>
    <row r="22" spans="1:3" x14ac:dyDescent="0.2">
      <c r="A22" s="169"/>
    </row>
    <row r="23" spans="1:3" x14ac:dyDescent="0.2">
      <c r="A23" s="169"/>
    </row>
    <row r="24" spans="1:3" x14ac:dyDescent="0.2">
      <c r="A24" s="169"/>
    </row>
    <row r="25" spans="1:3" x14ac:dyDescent="0.2">
      <c r="A25" s="169"/>
    </row>
    <row r="26" spans="1:3" x14ac:dyDescent="0.2">
      <c r="A26" s="169"/>
    </row>
    <row r="27" spans="1:3" x14ac:dyDescent="0.2">
      <c r="A27" s="169"/>
    </row>
    <row r="28" spans="1:3" x14ac:dyDescent="0.2">
      <c r="A28" s="169"/>
    </row>
    <row r="29" spans="1:3" x14ac:dyDescent="0.2">
      <c r="A29" s="167"/>
    </row>
    <row r="30" spans="1:3" x14ac:dyDescent="0.2">
      <c r="C30" s="162" t="s">
        <v>6</v>
      </c>
    </row>
  </sheetData>
  <mergeCells count="4">
    <mergeCell ref="A3:A10"/>
    <mergeCell ref="C3:C12"/>
    <mergeCell ref="E3:E12"/>
    <mergeCell ref="C13:C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0"/>
  <sheetViews>
    <sheetView zoomScaleNormal="100" workbookViewId="0">
      <selection activeCell="E3" sqref="E3"/>
    </sheetView>
  </sheetViews>
  <sheetFormatPr defaultColWidth="8.875" defaultRowHeight="15.75" x14ac:dyDescent="0.25"/>
  <cols>
    <col min="1" max="1" width="27.125" style="27" customWidth="1"/>
    <col min="2" max="2" width="29" style="28" customWidth="1"/>
    <col min="3" max="3" width="27.125" style="29" customWidth="1"/>
    <col min="4" max="4" width="27.125" style="27" customWidth="1"/>
    <col min="5" max="5" width="27.125" style="21" customWidth="1"/>
    <col min="6" max="6" width="5.125" style="21" customWidth="1"/>
    <col min="7" max="7" width="3.125" style="21" customWidth="1"/>
    <col min="8" max="16384" width="8.875" style="21"/>
  </cols>
  <sheetData>
    <row r="1" spans="1:13" ht="84.6" customHeight="1" x14ac:dyDescent="0.25">
      <c r="A1" s="343" t="s">
        <v>7</v>
      </c>
      <c r="B1" s="343"/>
      <c r="C1" s="343"/>
      <c r="D1" s="343"/>
      <c r="E1" s="343"/>
    </row>
    <row r="2" spans="1:13" ht="62.1" customHeight="1" x14ac:dyDescent="0.25">
      <c r="A2" s="12" t="s">
        <v>8</v>
      </c>
      <c r="B2" s="13" t="s">
        <v>9</v>
      </c>
      <c r="C2" s="13" t="s">
        <v>10</v>
      </c>
      <c r="D2" s="13" t="s">
        <v>11</v>
      </c>
      <c r="E2" s="13" t="s">
        <v>12</v>
      </c>
    </row>
    <row r="3" spans="1:13" s="35" customFormat="1" ht="126" customHeight="1" x14ac:dyDescent="0.2">
      <c r="A3" s="33" t="s">
        <v>45</v>
      </c>
      <c r="B3" s="34" t="s">
        <v>48</v>
      </c>
      <c r="C3" s="34" t="s">
        <v>50</v>
      </c>
      <c r="D3" s="34" t="s">
        <v>53</v>
      </c>
      <c r="E3" s="34" t="s">
        <v>55</v>
      </c>
      <c r="H3" s="36"/>
      <c r="I3" s="37"/>
      <c r="J3" s="37"/>
      <c r="K3" s="37"/>
      <c r="L3" s="38"/>
      <c r="M3" s="38"/>
    </row>
    <row r="4" spans="1:13" x14ac:dyDescent="0.25">
      <c r="A4" s="23" t="s">
        <v>13</v>
      </c>
      <c r="B4" s="23" t="s">
        <v>13</v>
      </c>
      <c r="C4" s="23" t="s">
        <v>13</v>
      </c>
      <c r="D4" s="23" t="s">
        <v>13</v>
      </c>
      <c r="E4" s="23" t="s">
        <v>13</v>
      </c>
      <c r="H4" s="30"/>
      <c r="I4" s="30"/>
      <c r="J4" s="30"/>
      <c r="K4" s="30"/>
      <c r="L4" s="22"/>
      <c r="M4" s="22"/>
    </row>
    <row r="5" spans="1:13" ht="409.5" x14ac:dyDescent="0.25">
      <c r="A5" s="32" t="s">
        <v>46</v>
      </c>
      <c r="B5" s="4" t="s">
        <v>47</v>
      </c>
      <c r="C5" s="24" t="s">
        <v>57</v>
      </c>
      <c r="D5" s="4" t="s">
        <v>51</v>
      </c>
      <c r="E5" s="40" t="s">
        <v>54</v>
      </c>
      <c r="H5" s="30"/>
      <c r="I5" s="30"/>
      <c r="J5" s="30"/>
      <c r="K5" s="30"/>
      <c r="L5" s="22"/>
      <c r="M5" s="22"/>
    </row>
    <row r="6" spans="1:13" x14ac:dyDescent="0.25">
      <c r="A6" s="16"/>
      <c r="B6" s="2"/>
      <c r="C6" s="2"/>
      <c r="D6" s="2"/>
      <c r="E6" s="2"/>
      <c r="H6" s="30"/>
      <c r="I6" s="30"/>
      <c r="J6" s="30"/>
      <c r="K6" s="30"/>
      <c r="L6" s="22"/>
      <c r="M6" s="22"/>
    </row>
    <row r="7" spans="1:13" x14ac:dyDescent="0.25">
      <c r="A7" s="16"/>
      <c r="B7" s="2"/>
      <c r="C7" s="2"/>
      <c r="D7" s="2"/>
      <c r="E7" s="2"/>
      <c r="H7" s="30"/>
      <c r="I7" s="30"/>
      <c r="J7" s="30"/>
      <c r="K7" s="30"/>
      <c r="L7" s="22"/>
      <c r="M7" s="22"/>
    </row>
    <row r="8" spans="1:13" x14ac:dyDescent="0.25">
      <c r="A8" s="16"/>
      <c r="B8" s="2"/>
      <c r="C8" s="2"/>
      <c r="D8" s="2"/>
      <c r="E8" s="2"/>
      <c r="H8" s="30"/>
      <c r="I8" s="30"/>
      <c r="J8" s="30"/>
      <c r="K8" s="30"/>
      <c r="L8" s="22"/>
      <c r="M8" s="22"/>
    </row>
    <row r="9" spans="1:13" x14ac:dyDescent="0.25">
      <c r="A9" s="25"/>
      <c r="B9" s="2"/>
      <c r="C9" s="2"/>
      <c r="D9" s="4"/>
      <c r="E9" s="4"/>
      <c r="H9" s="30"/>
      <c r="I9" s="30"/>
      <c r="J9" s="30"/>
      <c r="K9" s="30"/>
      <c r="L9" s="22"/>
      <c r="M9" s="22"/>
    </row>
    <row r="10" spans="1:13" x14ac:dyDescent="0.25">
      <c r="A10" s="26" t="s">
        <v>14</v>
      </c>
      <c r="B10" s="26" t="s">
        <v>14</v>
      </c>
      <c r="C10" s="26" t="s">
        <v>14</v>
      </c>
      <c r="D10" s="26" t="s">
        <v>14</v>
      </c>
      <c r="E10" s="26" t="s">
        <v>14</v>
      </c>
      <c r="H10" s="30"/>
      <c r="I10" s="30"/>
      <c r="J10" s="30"/>
      <c r="K10" s="30"/>
      <c r="L10" s="22"/>
      <c r="M10" s="22"/>
    </row>
    <row r="11" spans="1:13" ht="63" x14ac:dyDescent="0.25">
      <c r="A11" s="41" t="s">
        <v>59</v>
      </c>
      <c r="B11" s="39" t="s">
        <v>58</v>
      </c>
      <c r="C11" s="39" t="s">
        <v>49</v>
      </c>
      <c r="D11" s="39" t="s">
        <v>52</v>
      </c>
      <c r="E11" s="39" t="s">
        <v>56</v>
      </c>
      <c r="H11" s="30"/>
      <c r="I11" s="30"/>
      <c r="J11" s="30"/>
      <c r="K11" s="30"/>
      <c r="L11" s="22"/>
      <c r="M11" s="22"/>
    </row>
    <row r="12" spans="1:13" x14ac:dyDescent="0.25">
      <c r="A12" s="160" t="s">
        <v>205</v>
      </c>
      <c r="B12" s="160" t="s">
        <v>205</v>
      </c>
      <c r="C12" s="160" t="s">
        <v>205</v>
      </c>
      <c r="D12" s="160" t="s">
        <v>205</v>
      </c>
      <c r="E12" s="160" t="s">
        <v>205</v>
      </c>
      <c r="H12" s="30"/>
      <c r="I12" s="30"/>
      <c r="J12" s="30"/>
      <c r="K12" s="30"/>
      <c r="L12" s="22"/>
      <c r="M12" s="22"/>
    </row>
    <row r="13" spans="1:13" ht="31.5" x14ac:dyDescent="0.25">
      <c r="A13" s="32" t="s">
        <v>209</v>
      </c>
      <c r="B13" s="4" t="s">
        <v>206</v>
      </c>
      <c r="C13" s="4" t="s">
        <v>207</v>
      </c>
      <c r="D13" s="4" t="s">
        <v>208</v>
      </c>
      <c r="E13" s="4" t="s">
        <v>210</v>
      </c>
      <c r="H13" s="30"/>
      <c r="I13" s="30"/>
      <c r="J13" s="30"/>
      <c r="K13" s="30"/>
      <c r="L13" s="22"/>
      <c r="M13" s="22"/>
    </row>
    <row r="14" spans="1:13" x14ac:dyDescent="0.25">
      <c r="A14" s="4"/>
      <c r="B14" s="2"/>
      <c r="C14" s="2"/>
      <c r="D14" s="4"/>
      <c r="E14" s="4"/>
      <c r="H14" s="30"/>
      <c r="I14" s="30"/>
      <c r="J14" s="30"/>
      <c r="K14" s="30"/>
      <c r="L14" s="22"/>
      <c r="M14" s="22"/>
    </row>
    <row r="15" spans="1:13" x14ac:dyDescent="0.25">
      <c r="A15" s="4"/>
      <c r="B15" s="2"/>
      <c r="C15" s="2"/>
      <c r="D15" s="2"/>
      <c r="E15" s="2"/>
    </row>
    <row r="16" spans="1:13" x14ac:dyDescent="0.25">
      <c r="A16" s="4"/>
      <c r="B16" s="15"/>
      <c r="C16" s="2"/>
      <c r="D16" s="2"/>
      <c r="E16" s="2"/>
    </row>
    <row r="17" spans="1:5" x14ac:dyDescent="0.25">
      <c r="A17" s="1"/>
      <c r="B17" s="1"/>
      <c r="C17" s="1"/>
      <c r="D17" s="1"/>
      <c r="E17" s="1"/>
    </row>
    <row r="18" spans="1:5" x14ac:dyDescent="0.25">
      <c r="A18" s="21"/>
      <c r="B18" s="21"/>
      <c r="C18" s="21"/>
      <c r="D18" s="21"/>
    </row>
    <row r="19" spans="1:5" x14ac:dyDescent="0.25">
      <c r="A19" s="21"/>
      <c r="B19" s="21"/>
      <c r="C19" s="21"/>
      <c r="D19" s="21"/>
    </row>
    <row r="20" spans="1:5" x14ac:dyDescent="0.25">
      <c r="A20" s="21"/>
      <c r="B20" s="21"/>
      <c r="C20" s="21"/>
      <c r="D20" s="21"/>
    </row>
    <row r="21" spans="1:5" x14ac:dyDescent="0.25">
      <c r="A21" s="21"/>
      <c r="B21" s="21"/>
      <c r="C21" s="21"/>
      <c r="D21" s="21"/>
    </row>
    <row r="22" spans="1:5" x14ac:dyDescent="0.25">
      <c r="A22" s="21"/>
      <c r="B22" s="21"/>
      <c r="C22" s="21"/>
      <c r="D22" s="21"/>
    </row>
    <row r="23" spans="1:5" x14ac:dyDescent="0.25">
      <c r="A23" s="21"/>
      <c r="B23" s="21"/>
      <c r="C23" s="21"/>
      <c r="D23" s="21"/>
    </row>
    <row r="24" spans="1:5" x14ac:dyDescent="0.25">
      <c r="A24" s="21"/>
      <c r="B24" s="21"/>
      <c r="C24" s="21"/>
      <c r="D24" s="21"/>
    </row>
    <row r="25" spans="1:5" x14ac:dyDescent="0.25">
      <c r="A25" s="21"/>
      <c r="B25" s="21"/>
      <c r="C25" s="21"/>
      <c r="D25" s="21"/>
    </row>
    <row r="26" spans="1:5" x14ac:dyDescent="0.25">
      <c r="A26" s="21"/>
      <c r="B26" s="21"/>
      <c r="C26" s="21"/>
      <c r="D26" s="21"/>
    </row>
    <row r="27" spans="1:5" x14ac:dyDescent="0.25">
      <c r="A27" s="21"/>
      <c r="B27" s="21"/>
      <c r="C27" s="21"/>
      <c r="D27" s="21"/>
    </row>
    <row r="28" spans="1:5" x14ac:dyDescent="0.25">
      <c r="A28" s="21"/>
      <c r="B28" s="21"/>
      <c r="C28" s="21"/>
      <c r="D28" s="21"/>
    </row>
    <row r="29" spans="1:5" x14ac:dyDescent="0.25">
      <c r="A29" s="21"/>
      <c r="B29" s="21"/>
      <c r="C29" s="21"/>
      <c r="D29" s="21"/>
    </row>
    <row r="30" spans="1:5" x14ac:dyDescent="0.25">
      <c r="A30" s="21"/>
      <c r="B30" s="21"/>
      <c r="C30" s="21"/>
      <c r="D30" s="21"/>
    </row>
    <row r="31" spans="1:5" x14ac:dyDescent="0.25">
      <c r="A31" s="21"/>
      <c r="B31" s="21"/>
      <c r="C31" s="21"/>
      <c r="D31" s="21"/>
    </row>
    <row r="32" spans="1:5" x14ac:dyDescent="0.25">
      <c r="A32" s="21"/>
      <c r="B32" s="21"/>
      <c r="C32" s="21"/>
      <c r="D32" s="21"/>
    </row>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pans="1:4" x14ac:dyDescent="0.25">
      <c r="A49" s="21"/>
      <c r="B49" s="21"/>
      <c r="C49" s="21"/>
      <c r="D49" s="21"/>
    </row>
    <row r="50" spans="1:4" x14ac:dyDescent="0.25">
      <c r="A50" s="21"/>
      <c r="B50" s="21"/>
      <c r="C50" s="21"/>
      <c r="D50" s="21"/>
    </row>
    <row r="51" spans="1:4" x14ac:dyDescent="0.25">
      <c r="A51" s="21"/>
      <c r="B51" s="21"/>
      <c r="C51" s="21"/>
      <c r="D51" s="21"/>
    </row>
    <row r="52" spans="1:4" x14ac:dyDescent="0.25">
      <c r="A52" s="21"/>
      <c r="B52" s="21"/>
      <c r="C52" s="21"/>
      <c r="D52" s="21"/>
    </row>
    <row r="53" spans="1:4" x14ac:dyDescent="0.25">
      <c r="A53" s="21"/>
      <c r="B53" s="21"/>
      <c r="C53" s="21"/>
      <c r="D53" s="21"/>
    </row>
    <row r="54" spans="1:4" x14ac:dyDescent="0.25">
      <c r="A54" s="21"/>
      <c r="B54" s="21"/>
      <c r="C54" s="21"/>
      <c r="D54" s="21"/>
    </row>
    <row r="55" spans="1:4" x14ac:dyDescent="0.25">
      <c r="A55" s="21"/>
      <c r="B55" s="21"/>
      <c r="C55" s="21"/>
      <c r="D55" s="21"/>
    </row>
    <row r="56" spans="1:4" x14ac:dyDescent="0.25">
      <c r="A56" s="21"/>
      <c r="B56" s="21"/>
      <c r="C56" s="21"/>
      <c r="D56" s="21"/>
    </row>
    <row r="57" spans="1:4" x14ac:dyDescent="0.25">
      <c r="A57" s="21"/>
      <c r="B57" s="21"/>
      <c r="C57" s="21"/>
      <c r="D57" s="21"/>
    </row>
    <row r="58" spans="1:4" x14ac:dyDescent="0.25">
      <c r="A58" s="21"/>
      <c r="B58" s="21"/>
      <c r="C58" s="21"/>
      <c r="D58" s="21"/>
    </row>
    <row r="59" spans="1:4" x14ac:dyDescent="0.25">
      <c r="A59" s="21"/>
      <c r="B59" s="21"/>
      <c r="C59" s="21"/>
      <c r="D59" s="21"/>
    </row>
    <row r="60" spans="1:4" x14ac:dyDescent="0.25">
      <c r="A60" s="21"/>
      <c r="B60" s="21"/>
      <c r="C60" s="21"/>
      <c r="D60" s="21"/>
    </row>
    <row r="61" spans="1:4" x14ac:dyDescent="0.25">
      <c r="A61" s="21"/>
      <c r="B61" s="21"/>
      <c r="C61" s="21"/>
      <c r="D61" s="21"/>
    </row>
    <row r="62" spans="1:4" x14ac:dyDescent="0.25">
      <c r="A62" s="21"/>
      <c r="B62" s="21"/>
      <c r="C62" s="21"/>
      <c r="D62" s="21"/>
    </row>
    <row r="63" spans="1:4" x14ac:dyDescent="0.25">
      <c r="C63" s="21"/>
    </row>
    <row r="64" spans="1:4" x14ac:dyDescent="0.25">
      <c r="C64" s="21"/>
    </row>
    <row r="65" spans="3:4" x14ac:dyDescent="0.25">
      <c r="C65" s="21"/>
    </row>
    <row r="66" spans="3:4" x14ac:dyDescent="0.25">
      <c r="C66" s="21"/>
    </row>
    <row r="70" spans="3:4" x14ac:dyDescent="0.25">
      <c r="D70" s="21"/>
    </row>
  </sheetData>
  <mergeCells count="1">
    <mergeCell ref="A1:E1"/>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0"/>
  <sheetViews>
    <sheetView topLeftCell="A21" zoomScale="70" zoomScaleNormal="70" workbookViewId="0">
      <selection activeCell="L44" sqref="L44"/>
    </sheetView>
  </sheetViews>
  <sheetFormatPr defaultColWidth="11" defaultRowHeight="15.75" x14ac:dyDescent="0.25"/>
  <cols>
    <col min="1" max="1" width="30.75" style="5" customWidth="1"/>
    <col min="2" max="2" width="21.25" style="5" customWidth="1"/>
    <col min="3" max="3" width="7.5" style="5" customWidth="1"/>
    <col min="4" max="4" width="27.25" style="5" customWidth="1"/>
    <col min="5" max="5" width="12.75" style="5" customWidth="1"/>
    <col min="6" max="6" width="8.625" style="5" customWidth="1"/>
    <col min="7" max="7" width="25.5" style="5" customWidth="1"/>
    <col min="8" max="8" width="17.125" style="5" customWidth="1"/>
    <col min="9" max="9" width="8.125" style="5" customWidth="1"/>
    <col min="10" max="11" width="15.25" style="5" customWidth="1"/>
    <col min="12" max="12" width="4.625" style="5" customWidth="1"/>
    <col min="13" max="13" width="11" style="5"/>
    <col min="14" max="14" width="22.125" style="5" customWidth="1"/>
    <col min="15" max="15" width="28.625" style="5" customWidth="1"/>
    <col min="16" max="16384" width="11" style="5"/>
  </cols>
  <sheetData>
    <row r="1" spans="1:14" x14ac:dyDescent="0.25">
      <c r="A1" s="344" t="s">
        <v>15</v>
      </c>
      <c r="B1" s="344"/>
      <c r="C1" s="344"/>
      <c r="D1" s="344"/>
      <c r="E1" s="344"/>
      <c r="F1" s="344"/>
      <c r="G1" s="344"/>
      <c r="H1" s="344"/>
      <c r="I1" s="344"/>
      <c r="J1" s="344"/>
      <c r="K1" s="344"/>
    </row>
    <row r="2" spans="1:14" x14ac:dyDescent="0.25">
      <c r="A2" s="170" t="s">
        <v>16</v>
      </c>
      <c r="B2" s="171" t="s">
        <v>17</v>
      </c>
      <c r="C2" s="6"/>
      <c r="D2" s="171" t="s">
        <v>18</v>
      </c>
      <c r="E2" s="171" t="s">
        <v>17</v>
      </c>
      <c r="F2" s="6"/>
      <c r="G2" s="171" t="s">
        <v>19</v>
      </c>
      <c r="H2" s="171" t="s">
        <v>17</v>
      </c>
      <c r="J2" s="172" t="s">
        <v>20</v>
      </c>
      <c r="K2" s="172" t="s">
        <v>21</v>
      </c>
    </row>
    <row r="3" spans="1:14" ht="110.25" x14ac:dyDescent="0.25">
      <c r="A3" s="173" t="s">
        <v>37</v>
      </c>
      <c r="B3" s="174" t="s">
        <v>62</v>
      </c>
      <c r="D3" s="173" t="s">
        <v>38</v>
      </c>
      <c r="E3" s="175" t="s">
        <v>61</v>
      </c>
      <c r="G3" s="173" t="s">
        <v>39</v>
      </c>
      <c r="H3" s="174" t="s">
        <v>60</v>
      </c>
      <c r="J3" s="176"/>
      <c r="K3" s="176"/>
      <c r="M3" s="17"/>
      <c r="N3" s="17"/>
    </row>
    <row r="4" spans="1:14" ht="47.25" x14ac:dyDescent="0.25">
      <c r="A4" s="175" t="s">
        <v>214</v>
      </c>
      <c r="B4" s="176"/>
      <c r="D4" s="175" t="s">
        <v>211</v>
      </c>
      <c r="E4" s="176"/>
      <c r="G4" s="177" t="s">
        <v>212</v>
      </c>
      <c r="H4" s="178"/>
      <c r="J4" s="176"/>
      <c r="K4" s="176"/>
      <c r="M4" s="17"/>
      <c r="N4" s="17"/>
    </row>
    <row r="5" spans="1:14" x14ac:dyDescent="0.25">
      <c r="A5" s="176"/>
      <c r="B5" s="176"/>
      <c r="D5" s="176"/>
      <c r="E5" s="176"/>
      <c r="G5" s="179"/>
      <c r="H5" s="178"/>
      <c r="J5" s="176"/>
      <c r="K5" s="176"/>
      <c r="M5" s="17"/>
      <c r="N5" s="17"/>
    </row>
    <row r="6" spans="1:14" x14ac:dyDescent="0.25">
      <c r="A6" s="180"/>
      <c r="B6" s="176"/>
      <c r="D6" s="176"/>
      <c r="E6" s="176"/>
      <c r="G6" s="181"/>
      <c r="H6" s="178"/>
      <c r="J6" s="176"/>
      <c r="K6" s="176"/>
      <c r="M6" s="17"/>
      <c r="N6" s="17"/>
    </row>
    <row r="7" spans="1:14" x14ac:dyDescent="0.25">
      <c r="A7" s="182"/>
      <c r="B7" s="176"/>
      <c r="D7" s="176"/>
      <c r="E7" s="176"/>
      <c r="G7" s="181"/>
      <c r="H7" s="178"/>
      <c r="J7" s="175"/>
      <c r="K7" s="176"/>
      <c r="M7" s="17"/>
      <c r="N7" s="17"/>
    </row>
    <row r="11" spans="1:14" x14ac:dyDescent="0.25">
      <c r="A11" s="14" t="s">
        <v>213</v>
      </c>
      <c r="B11" s="14" t="s">
        <v>112</v>
      </c>
      <c r="D11" s="14" t="s">
        <v>213</v>
      </c>
      <c r="E11" s="14" t="s">
        <v>112</v>
      </c>
      <c r="G11" s="14" t="s">
        <v>213</v>
      </c>
      <c r="H11" s="14" t="s">
        <v>112</v>
      </c>
    </row>
    <row r="12" spans="1:14" x14ac:dyDescent="0.25">
      <c r="A12" s="9" t="s">
        <v>63</v>
      </c>
      <c r="B12" s="176"/>
      <c r="D12" s="9" t="s">
        <v>63</v>
      </c>
      <c r="E12" s="176"/>
      <c r="G12" s="9" t="s">
        <v>63</v>
      </c>
      <c r="H12" s="176"/>
    </row>
    <row r="13" spans="1:14" x14ac:dyDescent="0.25">
      <c r="A13" s="9" t="s">
        <v>64</v>
      </c>
      <c r="B13" s="176"/>
      <c r="D13" s="9" t="s">
        <v>64</v>
      </c>
      <c r="E13" s="176"/>
      <c r="G13" s="9" t="s">
        <v>64</v>
      </c>
      <c r="H13" s="176"/>
    </row>
    <row r="14" spans="1:14" x14ac:dyDescent="0.25">
      <c r="A14" s="9" t="s">
        <v>65</v>
      </c>
      <c r="B14" s="176"/>
      <c r="D14" s="9" t="s">
        <v>65</v>
      </c>
      <c r="E14" s="176"/>
      <c r="G14" s="9" t="s">
        <v>65</v>
      </c>
      <c r="H14" s="176"/>
    </row>
    <row r="15" spans="1:14" x14ac:dyDescent="0.25">
      <c r="A15" s="9" t="s">
        <v>66</v>
      </c>
      <c r="B15" s="176"/>
      <c r="D15" s="9" t="s">
        <v>66</v>
      </c>
      <c r="E15" s="176"/>
      <c r="G15" s="9" t="s">
        <v>66</v>
      </c>
      <c r="H15" s="176"/>
    </row>
    <row r="16" spans="1:14" x14ac:dyDescent="0.25">
      <c r="A16" s="9" t="s">
        <v>67</v>
      </c>
      <c r="B16" s="176"/>
      <c r="D16" s="9" t="s">
        <v>67</v>
      </c>
      <c r="E16" s="176"/>
      <c r="G16" s="9" t="s">
        <v>67</v>
      </c>
      <c r="H16" s="176"/>
    </row>
    <row r="17" spans="1:8" x14ac:dyDescent="0.25">
      <c r="A17" s="9" t="s">
        <v>68</v>
      </c>
      <c r="B17" s="176"/>
      <c r="D17" s="9" t="s">
        <v>68</v>
      </c>
      <c r="E17" s="176"/>
      <c r="G17" s="9" t="s">
        <v>68</v>
      </c>
      <c r="H17" s="176"/>
    </row>
    <row r="18" spans="1:8" x14ac:dyDescent="0.25">
      <c r="A18" s="9" t="s">
        <v>69</v>
      </c>
      <c r="B18" s="176"/>
      <c r="D18" s="9" t="s">
        <v>69</v>
      </c>
      <c r="E18" s="176"/>
      <c r="G18" s="9" t="s">
        <v>69</v>
      </c>
      <c r="H18" s="176"/>
    </row>
    <row r="19" spans="1:8" x14ac:dyDescent="0.25">
      <c r="A19" s="9" t="s">
        <v>70</v>
      </c>
      <c r="B19" s="176"/>
      <c r="D19" s="9" t="s">
        <v>70</v>
      </c>
      <c r="E19" s="176"/>
      <c r="G19" s="9" t="s">
        <v>70</v>
      </c>
      <c r="H19" s="176"/>
    </row>
    <row r="22" spans="1:8" x14ac:dyDescent="0.25">
      <c r="A22" s="184" t="s">
        <v>215</v>
      </c>
    </row>
    <row r="24" spans="1:8" x14ac:dyDescent="0.25">
      <c r="A24" s="183" t="s">
        <v>216</v>
      </c>
    </row>
    <row r="26" spans="1:8" x14ac:dyDescent="0.25">
      <c r="A26" s="183" t="s">
        <v>217</v>
      </c>
    </row>
    <row r="28" spans="1:8" x14ac:dyDescent="0.25">
      <c r="A28" s="183" t="s">
        <v>218</v>
      </c>
    </row>
    <row r="30" spans="1:8" x14ac:dyDescent="0.25">
      <c r="A30" s="183" t="s">
        <v>219</v>
      </c>
    </row>
    <row r="32" spans="1:8" x14ac:dyDescent="0.25">
      <c r="A32" s="183" t="s">
        <v>220</v>
      </c>
    </row>
    <row r="34" spans="1:1" x14ac:dyDescent="0.25">
      <c r="A34" s="183" t="s">
        <v>221</v>
      </c>
    </row>
    <row r="36" spans="1:1" x14ac:dyDescent="0.25">
      <c r="A36" s="183" t="s">
        <v>222</v>
      </c>
    </row>
    <row r="38" spans="1:1" x14ac:dyDescent="0.25">
      <c r="A38" s="183" t="s">
        <v>223</v>
      </c>
    </row>
    <row r="40" spans="1:1" x14ac:dyDescent="0.25">
      <c r="A40" s="183" t="s">
        <v>224</v>
      </c>
    </row>
    <row r="42" spans="1:1" x14ac:dyDescent="0.25">
      <c r="A42" s="183" t="s">
        <v>225</v>
      </c>
    </row>
    <row r="44" spans="1:1" x14ac:dyDescent="0.25">
      <c r="A44" s="183" t="s">
        <v>226</v>
      </c>
    </row>
    <row r="46" spans="1:1" x14ac:dyDescent="0.25">
      <c r="A46" s="184" t="s">
        <v>227</v>
      </c>
    </row>
    <row r="48" spans="1:1" x14ac:dyDescent="0.25">
      <c r="A48" s="184" t="s">
        <v>234</v>
      </c>
    </row>
    <row r="50" spans="1:1" x14ac:dyDescent="0.25">
      <c r="A50" s="184" t="s">
        <v>235</v>
      </c>
    </row>
  </sheetData>
  <sortState xmlns:xlrd2="http://schemas.microsoft.com/office/spreadsheetml/2017/richdata2" ref="A3:A7">
    <sortCondition ref="A3:A7"/>
  </sortState>
  <mergeCells count="1">
    <mergeCell ref="A1:K1"/>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sheetPr>
  <dimension ref="A1:J27"/>
  <sheetViews>
    <sheetView zoomScaleNormal="100" workbookViewId="0">
      <selection activeCell="E3" sqref="E3"/>
    </sheetView>
  </sheetViews>
  <sheetFormatPr defaultColWidth="11" defaultRowHeight="14.25" x14ac:dyDescent="0.2"/>
  <cols>
    <col min="1" max="1" width="14.875" customWidth="1"/>
    <col min="2" max="2" width="35.375" customWidth="1"/>
    <col min="3" max="3" width="31.625" customWidth="1"/>
    <col min="4" max="6" width="32.75" customWidth="1"/>
    <col min="7" max="7" width="7.875" customWidth="1"/>
  </cols>
  <sheetData>
    <row r="1" spans="1:10" ht="83.45" customHeight="1" x14ac:dyDescent="0.25">
      <c r="A1" s="345" t="s">
        <v>236</v>
      </c>
      <c r="B1" s="345"/>
      <c r="C1" s="345"/>
      <c r="D1" s="345"/>
      <c r="E1" s="345"/>
      <c r="F1" s="345"/>
      <c r="G1" s="3"/>
      <c r="H1" s="3"/>
      <c r="I1" s="3"/>
      <c r="J1" s="3"/>
    </row>
    <row r="2" spans="1:10" ht="15.75" x14ac:dyDescent="0.25">
      <c r="A2" s="15"/>
      <c r="B2" s="10" t="s">
        <v>23</v>
      </c>
      <c r="C2" s="11" t="s">
        <v>24</v>
      </c>
      <c r="D2" s="11" t="s">
        <v>25</v>
      </c>
      <c r="E2" s="11" t="s">
        <v>26</v>
      </c>
      <c r="F2" s="11" t="s">
        <v>27</v>
      </c>
      <c r="G2" s="3"/>
      <c r="H2" s="18"/>
      <c r="I2" s="18"/>
      <c r="J2" s="18"/>
    </row>
    <row r="3" spans="1:10" ht="97.5" customHeight="1" x14ac:dyDescent="0.25">
      <c r="A3" s="14" t="s">
        <v>28</v>
      </c>
      <c r="B3" s="42" t="str">
        <f>'Exemplar Articles'!A3</f>
        <v>Ball, M., &amp; Brown, W. J. (2021). Strategic Communication through Narration: How US Marine Corps Commandants Still Use Story to Inspire Support. Marine Corps History, 7(2), 54-68.</v>
      </c>
      <c r="C3" s="42" t="str">
        <f>'Exemplar Articles'!B3</f>
        <v>Arnaud, N., Mills, C., &amp; Legrand, C. (2016). Liberation through narrativity: A case of organization reconstruction through strategic storytelling. Management International/International Management/Gestiòn Internacional, 20(2), 107-118.</v>
      </c>
      <c r="D3" s="189" t="str">
        <f>'Exemplar Articles'!C3</f>
        <v>Boal, K. B., &amp; Schultz, P. L. (2007). Storytelling, time, and evolution: The role of strategic leadership in complex adaptive systems. The leadership quarterly, 18(4), 411-428.</v>
      </c>
      <c r="E3" s="189" t="str">
        <f>'Exemplar Articles'!D3</f>
        <v>Adamson, G., Pine, J., Van Steenhoven, T., &amp; Kroupa, J. (2006). How storytelling can drive strategic change. Strategy &amp; Leadership.</v>
      </c>
      <c r="F3" s="42" t="str">
        <f>'Exemplar Articles'!E3</f>
        <v>Küpers, W., Mantere, S., &amp; Statler, M. (2013). Strategy as storytelling: A phenomenological collaboration. Journal of Management Inquiry, 22(1), 83-100.https://doi.org/10.1177/105649261243908</v>
      </c>
      <c r="G3" s="3"/>
      <c r="H3" s="18"/>
      <c r="I3" s="18"/>
      <c r="J3" s="18"/>
    </row>
    <row r="4" spans="1:10" ht="54" customHeight="1" x14ac:dyDescent="0.25">
      <c r="A4" s="9" t="s">
        <v>63</v>
      </c>
      <c r="B4" s="186" t="s">
        <v>228</v>
      </c>
      <c r="C4" s="188" t="s">
        <v>229</v>
      </c>
      <c r="D4" s="190" t="s">
        <v>231</v>
      </c>
      <c r="E4" s="191" t="s">
        <v>239</v>
      </c>
      <c r="F4" s="185" t="s">
        <v>232</v>
      </c>
      <c r="G4" s="3"/>
      <c r="H4" s="18"/>
      <c r="I4" s="18"/>
      <c r="J4" s="18"/>
    </row>
    <row r="5" spans="1:10" ht="288" customHeight="1" x14ac:dyDescent="0.25">
      <c r="A5" s="187" t="s">
        <v>238</v>
      </c>
      <c r="B5" s="186" t="s">
        <v>243</v>
      </c>
      <c r="C5" s="185" t="s">
        <v>230</v>
      </c>
      <c r="D5" s="190"/>
      <c r="E5" s="192" t="s">
        <v>240</v>
      </c>
      <c r="F5" s="39" t="s">
        <v>233</v>
      </c>
      <c r="G5" s="3"/>
      <c r="H5" s="18"/>
      <c r="I5" s="18"/>
      <c r="J5" s="18"/>
    </row>
    <row r="6" spans="1:10" ht="210" customHeight="1" x14ac:dyDescent="0.25">
      <c r="A6" s="187" t="s">
        <v>237</v>
      </c>
      <c r="B6" s="186" t="s">
        <v>242</v>
      </c>
      <c r="C6" s="185"/>
      <c r="D6" s="190"/>
      <c r="E6" s="193" t="s">
        <v>241</v>
      </c>
      <c r="F6" s="15"/>
      <c r="G6" s="3"/>
      <c r="H6" s="18"/>
      <c r="I6" s="18"/>
      <c r="J6" s="18"/>
    </row>
    <row r="7" spans="1:10" ht="33" customHeight="1" x14ac:dyDescent="0.25">
      <c r="A7" s="9" t="s">
        <v>64</v>
      </c>
      <c r="B7" s="15"/>
      <c r="C7" s="15"/>
      <c r="D7" s="15"/>
      <c r="E7" s="15"/>
      <c r="F7" s="15"/>
      <c r="G7" s="3"/>
      <c r="H7" s="18"/>
      <c r="I7" s="18"/>
      <c r="J7" s="18"/>
    </row>
    <row r="8" spans="1:10" ht="25.5" customHeight="1" x14ac:dyDescent="0.25">
      <c r="A8" s="9" t="s">
        <v>65</v>
      </c>
      <c r="B8" s="15"/>
      <c r="C8" s="15"/>
      <c r="D8" s="15"/>
      <c r="E8" s="15"/>
      <c r="F8" s="15"/>
      <c r="G8" s="3"/>
      <c r="H8" s="18"/>
      <c r="I8" s="18"/>
      <c r="J8" s="18"/>
    </row>
    <row r="9" spans="1:10" ht="26.25" customHeight="1" x14ac:dyDescent="0.25">
      <c r="A9" s="9" t="s">
        <v>66</v>
      </c>
      <c r="B9" s="15"/>
      <c r="C9" s="15"/>
      <c r="D9" s="15"/>
      <c r="E9" s="15"/>
      <c r="F9" s="15"/>
      <c r="G9" s="3"/>
      <c r="H9" s="18"/>
      <c r="I9" s="18"/>
      <c r="J9" s="18"/>
    </row>
    <row r="10" spans="1:10" ht="15.75" x14ac:dyDescent="0.25">
      <c r="A10" s="9" t="s">
        <v>67</v>
      </c>
      <c r="B10" s="15"/>
      <c r="C10" s="15"/>
      <c r="D10" s="15"/>
      <c r="E10" s="15"/>
      <c r="F10" s="15"/>
      <c r="G10" s="3"/>
      <c r="H10" s="18"/>
      <c r="I10" s="18"/>
      <c r="J10" s="18"/>
    </row>
    <row r="11" spans="1:10" ht="63.95" customHeight="1" x14ac:dyDescent="0.25">
      <c r="A11" s="9" t="s">
        <v>68</v>
      </c>
      <c r="B11" s="15"/>
      <c r="C11" s="15"/>
      <c r="D11" s="15"/>
      <c r="E11" s="15"/>
      <c r="F11" s="15"/>
      <c r="G11" s="3"/>
      <c r="H11" s="18"/>
      <c r="I11" s="18"/>
      <c r="J11" s="18"/>
    </row>
    <row r="12" spans="1:10" ht="14.25" customHeight="1" x14ac:dyDescent="0.25">
      <c r="A12" s="9" t="s">
        <v>69</v>
      </c>
      <c r="B12" s="15"/>
      <c r="C12" s="15"/>
      <c r="D12" s="15"/>
      <c r="E12" s="15"/>
      <c r="F12" s="15"/>
      <c r="G12" s="3"/>
      <c r="H12" s="18"/>
      <c r="I12" s="18"/>
      <c r="J12" s="18"/>
    </row>
    <row r="13" spans="1:10" ht="21.75" customHeight="1" x14ac:dyDescent="0.25">
      <c r="A13" s="9" t="s">
        <v>70</v>
      </c>
      <c r="B13" s="15"/>
      <c r="C13" s="15"/>
      <c r="D13" s="15"/>
      <c r="E13" s="15"/>
      <c r="F13" s="15"/>
      <c r="G13" s="3"/>
      <c r="H13" s="18"/>
      <c r="I13" s="18"/>
      <c r="J13" s="18"/>
    </row>
    <row r="14" spans="1:10" ht="14.25" customHeight="1" x14ac:dyDescent="0.25">
      <c r="A14" s="7"/>
      <c r="B14" s="19"/>
      <c r="C14" s="19"/>
      <c r="D14" s="19"/>
      <c r="E14" s="3"/>
      <c r="F14" s="3"/>
      <c r="G14" s="3"/>
      <c r="H14" s="3"/>
      <c r="I14" s="3"/>
      <c r="J14" s="3"/>
    </row>
    <row r="15" spans="1:10" ht="38.25" customHeight="1" x14ac:dyDescent="0.25">
      <c r="A15" s="31"/>
      <c r="B15" s="19"/>
      <c r="C15" s="19"/>
      <c r="D15" s="3"/>
      <c r="E15" s="3"/>
      <c r="F15" s="3"/>
      <c r="G15" s="3"/>
      <c r="H15" s="3"/>
      <c r="I15" s="3"/>
      <c r="J15" s="3"/>
    </row>
    <row r="16" spans="1:10" ht="14.25" customHeight="1" x14ac:dyDescent="0.25">
      <c r="A16" s="7"/>
      <c r="B16" s="19"/>
      <c r="C16" s="19"/>
      <c r="D16" s="3"/>
      <c r="E16" s="3"/>
      <c r="F16" s="3"/>
      <c r="G16" s="3"/>
      <c r="H16" s="3"/>
      <c r="I16" s="3"/>
      <c r="J16" s="3"/>
    </row>
    <row r="17" spans="1:10" ht="15.75" x14ac:dyDescent="0.25">
      <c r="A17" s="20"/>
      <c r="B17" s="3"/>
      <c r="C17" s="3"/>
      <c r="D17" s="3"/>
      <c r="E17" s="3"/>
      <c r="F17" s="3"/>
      <c r="G17" s="3"/>
      <c r="H17" s="3"/>
      <c r="I17" s="3"/>
      <c r="J17" s="3"/>
    </row>
    <row r="18" spans="1:10" ht="15.75" x14ac:dyDescent="0.25">
      <c r="A18" s="20"/>
      <c r="B18" s="3"/>
      <c r="C18" s="19"/>
      <c r="D18" s="3"/>
      <c r="E18" s="3"/>
      <c r="F18" s="3"/>
      <c r="G18" s="3"/>
      <c r="H18" s="3"/>
      <c r="I18" s="3"/>
      <c r="J18" s="3"/>
    </row>
    <row r="19" spans="1:10" ht="15.75" x14ac:dyDescent="0.25">
      <c r="A19" s="20"/>
      <c r="B19" s="3"/>
      <c r="C19" s="19"/>
      <c r="D19" s="3"/>
      <c r="E19" s="3"/>
      <c r="F19" s="3"/>
      <c r="G19" s="3"/>
      <c r="H19" s="3"/>
      <c r="I19" s="3"/>
      <c r="J19" s="3"/>
    </row>
    <row r="20" spans="1:10" ht="15.75" x14ac:dyDescent="0.25">
      <c r="A20" s="20"/>
      <c r="B20" s="3"/>
      <c r="C20" s="19"/>
      <c r="D20" s="3"/>
      <c r="E20" s="3"/>
      <c r="F20" s="3"/>
      <c r="G20" s="3"/>
      <c r="H20" s="3"/>
      <c r="I20" s="3"/>
      <c r="J20" s="3"/>
    </row>
    <row r="21" spans="1:10" ht="15.75" x14ac:dyDescent="0.25">
      <c r="A21" s="20"/>
      <c r="B21" s="3"/>
      <c r="C21" s="19"/>
      <c r="D21" s="3"/>
      <c r="E21" s="3"/>
      <c r="F21" s="3"/>
      <c r="G21" s="3"/>
      <c r="H21" s="3"/>
      <c r="I21" s="3"/>
      <c r="J21" s="3"/>
    </row>
    <row r="22" spans="1:10" ht="15.75" x14ac:dyDescent="0.25">
      <c r="A22" s="3"/>
      <c r="B22" s="3"/>
      <c r="C22" s="19"/>
      <c r="D22" s="3"/>
      <c r="E22" s="3"/>
      <c r="F22" s="3"/>
      <c r="G22" s="3"/>
      <c r="H22" s="3"/>
      <c r="I22" s="3"/>
      <c r="J22" s="3"/>
    </row>
    <row r="23" spans="1:10" x14ac:dyDescent="0.2">
      <c r="C23" s="8"/>
    </row>
    <row r="24" spans="1:10" x14ac:dyDescent="0.2">
      <c r="C24" s="8"/>
    </row>
    <row r="25" spans="1:10" x14ac:dyDescent="0.2">
      <c r="C25" s="8"/>
    </row>
    <row r="26" spans="1:10" x14ac:dyDescent="0.2">
      <c r="C26" s="8"/>
    </row>
    <row r="27" spans="1:10" x14ac:dyDescent="0.2">
      <c r="C27" s="8"/>
    </row>
  </sheetData>
  <mergeCells count="1">
    <mergeCell ref="A1:F1"/>
  </mergeCells>
  <hyperlinks>
    <hyperlink ref="B4" r:id="rId1" display="https://scholar.google.com/scholar?q=related:B5jKHGjshqkJ:scholar.google.com/&amp;scioq=Ball,+M.,+%26+Brown,+W.+J.+(2021).+Strategic+Communication+through+Narration:+How+US+Marine+Corps+Commandants+Still+Use+Story+to+Inspire+Support.+Marine+Corps+History,+7(2),+54-68.&amp;hl=en&amp;as_sdt=0,21" xr:uid="{C732A8C9-E2F9-4298-8B26-881ECAE57B55}"/>
    <hyperlink ref="C5" r:id="rId2" display="https://journals.sagepub.com/doi/abs/10.1177/1350508409102298_x000a__x000a_" xr:uid="{C954B277-31AC-4F15-B08C-C32EF173B9BF}"/>
    <hyperlink ref="C4" r:id="rId3" display="https://scholar.google.com/scholar?q=related:tJAK4Tl__E8J:scholar.google.com/&amp;scioq=Arnaud,+N.,+Mills,+C.,+%26+Legrand,+C.+(2016).+Liberation+through+narrativity:+A+case+of+organization+reconstruction+through+strategic+storytelling.+Management+International/International+Management/Gesti%C3%B2n+Internacional,+20(2),+107-118.&amp;hl=en&amp;as_sdt=0,21" xr:uid="{651D3058-8DF2-4C0A-9A86-B58DA4CA5271}"/>
    <hyperlink ref="F4" r:id="rId4" display="https://scholar.google.com/scholar?q=related:LW2Qy_Ufqy0J:scholar.google.com/&amp;scioq=K%C3%BCpers,+W.,+Mantere,+S.,+%26+Statler,+M.+(2013).+Strategy+as+storytelling:+A+phenomenological+collaboration.+Journal+of+Management+Inquiry,+22(1),+83-100.https://doi.org/10.1177/105649261243908&amp;hl=en&amp;as_sdt=0,21" xr:uid="{094B961A-312D-46C4-BDAE-0FCC091ABA75}"/>
    <hyperlink ref="E5" r:id="rId5" display="https://www.proquest.com/docview/2208316372?pq-origsite=gscholar&amp;fromopenview=true" xr:uid="{2A20BB74-5A71-4375-B665-C39A905DA2BD}"/>
  </hyperlinks>
  <pageMargins left="0.7" right="0.7" top="0.75" bottom="0.75" header="0.3" footer="0.3"/>
  <pageSetup orientation="portrait"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3E25F-2CA9-4271-8A87-D406738CBE7D}">
  <sheetPr>
    <tabColor rgb="FF00B050"/>
  </sheetPr>
  <dimension ref="A8:D19"/>
  <sheetViews>
    <sheetView workbookViewId="0">
      <selection activeCell="G32" sqref="G32"/>
    </sheetView>
  </sheetViews>
  <sheetFormatPr defaultColWidth="9" defaultRowHeight="12.75" x14ac:dyDescent="0.2"/>
  <cols>
    <col min="1" max="16384" width="9" style="44"/>
  </cols>
  <sheetData>
    <row r="8" spans="1:1" x14ac:dyDescent="0.2">
      <c r="A8" s="43" t="s">
        <v>71</v>
      </c>
    </row>
    <row r="9" spans="1:1" x14ac:dyDescent="0.2">
      <c r="A9" s="44" t="s">
        <v>72</v>
      </c>
    </row>
    <row r="10" spans="1:1" x14ac:dyDescent="0.2">
      <c r="A10" s="44" t="s">
        <v>73</v>
      </c>
    </row>
    <row r="13" spans="1:1" x14ac:dyDescent="0.2">
      <c r="A13" s="44" t="s">
        <v>74</v>
      </c>
    </row>
    <row r="14" spans="1:1" x14ac:dyDescent="0.2">
      <c r="A14" s="44" t="s">
        <v>75</v>
      </c>
    </row>
    <row r="19" spans="1:4" ht="37.5" customHeight="1" x14ac:dyDescent="0.2">
      <c r="A19" s="346" t="s">
        <v>76</v>
      </c>
      <c r="B19" s="346"/>
      <c r="C19" s="346"/>
      <c r="D19" s="346"/>
    </row>
  </sheetData>
  <mergeCells count="1">
    <mergeCell ref="A19:D19"/>
  </mergeCells>
  <hyperlinks>
    <hyperlink ref="A19" r:id="rId1" display="http://creativecommons.org/licenses/by-nc-nd/4.0/" xr:uid="{E9799DB3-70BE-4901-AB4C-AC0AFE1EACC8}"/>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D3D98-68BF-4961-8DEA-B6253F772778}">
  <sheetPr>
    <tabColor rgb="FF00B050"/>
  </sheetPr>
  <dimension ref="A1:K47"/>
  <sheetViews>
    <sheetView topLeftCell="A6" zoomScaleNormal="100" workbookViewId="0">
      <selection activeCell="J24" sqref="J24"/>
    </sheetView>
  </sheetViews>
  <sheetFormatPr defaultColWidth="9" defaultRowHeight="12.75" x14ac:dyDescent="0.2"/>
  <cols>
    <col min="1" max="1" width="42.75" style="46" customWidth="1"/>
    <col min="2" max="2" width="17.125" style="55" customWidth="1"/>
    <col min="3" max="5" width="9.375" style="55" customWidth="1"/>
    <col min="6" max="6" width="9.375" style="46" customWidth="1"/>
    <col min="7" max="7" width="8.25" style="45" customWidth="1"/>
    <col min="8" max="16384" width="9" style="46"/>
  </cols>
  <sheetData>
    <row r="1" spans="1:11" ht="24.75" customHeight="1" x14ac:dyDescent="0.2">
      <c r="A1" s="347" t="s">
        <v>77</v>
      </c>
      <c r="B1" s="347"/>
      <c r="C1" s="347"/>
      <c r="D1" s="347"/>
      <c r="E1" s="347"/>
      <c r="F1" s="347"/>
    </row>
    <row r="2" spans="1:11" s="47" customFormat="1" ht="15" x14ac:dyDescent="0.2">
      <c r="G2" s="45"/>
    </row>
    <row r="3" spans="1:11" s="47" customFormat="1" ht="15.75" customHeight="1" x14ac:dyDescent="0.25">
      <c r="A3" s="48" t="s">
        <v>78</v>
      </c>
      <c r="B3" s="348" t="s">
        <v>79</v>
      </c>
      <c r="C3" s="349"/>
      <c r="D3" s="349"/>
      <c r="E3" s="349"/>
      <c r="F3" s="350"/>
      <c r="G3" s="45"/>
      <c r="J3" s="49" t="s">
        <v>80</v>
      </c>
    </row>
    <row r="4" spans="1:11" s="47" customFormat="1" ht="15.75" customHeight="1" x14ac:dyDescent="0.25">
      <c r="A4" s="50" t="s">
        <v>81</v>
      </c>
      <c r="B4" s="355" t="s">
        <v>79</v>
      </c>
      <c r="C4" s="356"/>
      <c r="D4" s="356"/>
      <c r="E4" s="356"/>
      <c r="F4" s="357"/>
      <c r="G4" s="45"/>
      <c r="J4" s="52" t="s">
        <v>82</v>
      </c>
    </row>
    <row r="5" spans="1:11" s="47" customFormat="1" ht="15.75" x14ac:dyDescent="0.25">
      <c r="A5" s="50" t="s">
        <v>83</v>
      </c>
      <c r="B5" s="355" t="s">
        <v>84</v>
      </c>
      <c r="C5" s="356"/>
      <c r="D5" s="356"/>
      <c r="E5" s="356"/>
      <c r="F5" s="357"/>
      <c r="G5" s="45"/>
      <c r="J5" s="52" t="s">
        <v>85</v>
      </c>
    </row>
    <row r="6" spans="1:11" s="47" customFormat="1" ht="15.75" customHeight="1" x14ac:dyDescent="0.25">
      <c r="A6" s="50" t="s">
        <v>86</v>
      </c>
      <c r="B6" s="355" t="s">
        <v>87</v>
      </c>
      <c r="C6" s="356"/>
      <c r="D6" s="356"/>
      <c r="E6" s="356"/>
      <c r="F6" s="357"/>
      <c r="G6" s="45"/>
      <c r="J6" s="53" t="s">
        <v>41</v>
      </c>
    </row>
    <row r="7" spans="1:11" s="47" customFormat="1" ht="16.5" customHeight="1" x14ac:dyDescent="0.25">
      <c r="A7" s="50" t="s">
        <v>88</v>
      </c>
      <c r="B7" s="54" t="s">
        <v>89</v>
      </c>
      <c r="C7" s="55" t="s">
        <v>90</v>
      </c>
      <c r="D7" s="55" t="s">
        <v>91</v>
      </c>
      <c r="E7" s="56"/>
      <c r="F7" s="51"/>
      <c r="G7" s="45"/>
      <c r="J7" s="53" t="s">
        <v>92</v>
      </c>
    </row>
    <row r="8" spans="1:11" s="47" customFormat="1" ht="30" customHeight="1" x14ac:dyDescent="0.25">
      <c r="A8" s="57" t="s">
        <v>93</v>
      </c>
      <c r="B8" s="355" t="s">
        <v>94</v>
      </c>
      <c r="C8" s="356"/>
      <c r="D8" s="356"/>
      <c r="E8" s="356"/>
      <c r="F8" s="357"/>
      <c r="G8" s="45"/>
      <c r="J8" s="53" t="s">
        <v>95</v>
      </c>
    </row>
    <row r="9" spans="1:11" s="47" customFormat="1" ht="30" customHeight="1" x14ac:dyDescent="0.25">
      <c r="A9" s="58" t="s">
        <v>96</v>
      </c>
      <c r="B9" s="351"/>
      <c r="C9" s="352"/>
      <c r="D9" s="352"/>
      <c r="E9" s="352"/>
      <c r="F9" s="353"/>
      <c r="J9" s="53" t="s">
        <v>97</v>
      </c>
    </row>
    <row r="10" spans="1:11" s="47" customFormat="1" ht="51" customHeight="1" thickBot="1" x14ac:dyDescent="0.3">
      <c r="A10" s="59" t="s">
        <v>98</v>
      </c>
      <c r="B10" s="60"/>
      <c r="C10" s="60"/>
      <c r="D10" s="60"/>
      <c r="E10" s="60"/>
      <c r="F10" s="61"/>
      <c r="G10" s="45"/>
      <c r="J10" s="53" t="s">
        <v>99</v>
      </c>
    </row>
    <row r="11" spans="1:11" s="47" customFormat="1" ht="25.5" x14ac:dyDescent="0.25">
      <c r="A11" s="62" t="s">
        <v>100</v>
      </c>
      <c r="B11" s="148"/>
      <c r="C11" s="63" t="s">
        <v>101</v>
      </c>
      <c r="D11" s="63" t="s">
        <v>102</v>
      </c>
      <c r="E11" s="63" t="s">
        <v>103</v>
      </c>
      <c r="F11" s="63" t="s">
        <v>104</v>
      </c>
      <c r="G11" s="64" t="s">
        <v>105</v>
      </c>
      <c r="H11" s="45"/>
      <c r="K11" s="53" t="s">
        <v>106</v>
      </c>
    </row>
    <row r="12" spans="1:11" s="47" customFormat="1" ht="15.75" x14ac:dyDescent="0.25">
      <c r="A12" s="65" t="s">
        <v>32</v>
      </c>
      <c r="B12" s="149"/>
      <c r="C12" s="66">
        <v>44947</v>
      </c>
      <c r="D12" s="66"/>
      <c r="E12" s="66"/>
      <c r="F12" s="66"/>
      <c r="G12" s="67"/>
      <c r="H12" s="45"/>
      <c r="K12" s="53" t="s">
        <v>107</v>
      </c>
    </row>
    <row r="13" spans="1:11" s="47" customFormat="1" ht="15.75" x14ac:dyDescent="0.25">
      <c r="A13" s="65" t="s">
        <v>108</v>
      </c>
      <c r="B13" s="149"/>
      <c r="C13" s="66">
        <v>45037</v>
      </c>
      <c r="D13" s="66"/>
      <c r="E13" s="66"/>
      <c r="F13" s="66"/>
      <c r="G13" s="67"/>
      <c r="H13" s="68"/>
      <c r="K13" s="52" t="s">
        <v>109</v>
      </c>
    </row>
    <row r="14" spans="1:11" s="47" customFormat="1" ht="15" x14ac:dyDescent="0.2">
      <c r="A14" s="65" t="s">
        <v>110</v>
      </c>
      <c r="B14" s="149"/>
      <c r="C14" s="69"/>
      <c r="D14" s="69"/>
      <c r="E14" s="69"/>
      <c r="F14" s="69"/>
      <c r="G14" s="67"/>
      <c r="H14" s="68"/>
    </row>
    <row r="15" spans="1:11" s="47" customFormat="1" ht="15.75" thickBot="1" x14ac:dyDescent="0.25">
      <c r="A15" s="70"/>
      <c r="B15" s="156"/>
      <c r="C15" s="71"/>
      <c r="D15" s="71"/>
      <c r="E15" s="71"/>
      <c r="F15" s="71"/>
      <c r="G15" s="72"/>
      <c r="H15" s="68"/>
    </row>
    <row r="16" spans="1:11" s="47" customFormat="1" ht="15" customHeight="1" thickBot="1" x14ac:dyDescent="0.25">
      <c r="A16" s="73" t="s">
        <v>111</v>
      </c>
      <c r="B16" s="156" t="s">
        <v>204</v>
      </c>
      <c r="C16" s="157" t="s">
        <v>112</v>
      </c>
      <c r="D16" s="157" t="s">
        <v>112</v>
      </c>
      <c r="E16" s="157" t="s">
        <v>112</v>
      </c>
      <c r="F16" s="157" t="s">
        <v>112</v>
      </c>
      <c r="G16" s="158" t="s">
        <v>112</v>
      </c>
      <c r="H16" s="68"/>
    </row>
    <row r="17" spans="1:8" s="47" customFormat="1" ht="15" x14ac:dyDescent="0.2">
      <c r="A17" s="76" t="s">
        <v>63</v>
      </c>
      <c r="B17" s="150"/>
      <c r="C17" s="69">
        <v>400</v>
      </c>
      <c r="D17" s="69"/>
      <c r="E17" s="69"/>
      <c r="F17" s="69"/>
      <c r="G17" s="67">
        <f t="shared" ref="G17:G27" si="0">SUM(C17:F17)</f>
        <v>400</v>
      </c>
      <c r="H17" s="45"/>
    </row>
    <row r="18" spans="1:8" s="47" customFormat="1" ht="15" x14ac:dyDescent="0.2">
      <c r="A18" s="76" t="s">
        <v>65</v>
      </c>
      <c r="B18" s="150"/>
      <c r="C18" s="69">
        <f>95+20+127+415</f>
        <v>657</v>
      </c>
      <c r="D18" s="69"/>
      <c r="E18" s="69"/>
      <c r="F18" s="69"/>
      <c r="G18" s="67">
        <f t="shared" si="0"/>
        <v>657</v>
      </c>
      <c r="H18" s="45"/>
    </row>
    <row r="19" spans="1:8" s="47" customFormat="1" ht="15" x14ac:dyDescent="0.2">
      <c r="A19" s="76" t="s">
        <v>265</v>
      </c>
      <c r="B19" s="150"/>
      <c r="C19" s="69">
        <f>474+26+53</f>
        <v>553</v>
      </c>
      <c r="D19" s="69"/>
      <c r="E19" s="69"/>
      <c r="F19" s="69"/>
      <c r="G19" s="67">
        <f t="shared" si="0"/>
        <v>553</v>
      </c>
      <c r="H19" s="68"/>
    </row>
    <row r="20" spans="1:8" s="47" customFormat="1" ht="15" x14ac:dyDescent="0.2">
      <c r="A20" s="76"/>
      <c r="B20" s="150"/>
      <c r="C20" s="69"/>
      <c r="D20" s="69"/>
      <c r="E20" s="69"/>
      <c r="F20" s="69"/>
      <c r="G20" s="67">
        <f t="shared" si="0"/>
        <v>0</v>
      </c>
      <c r="H20" s="68"/>
    </row>
    <row r="21" spans="1:8" s="47" customFormat="1" ht="15" x14ac:dyDescent="0.2">
      <c r="A21" s="76"/>
      <c r="B21" s="150"/>
      <c r="C21" s="69"/>
      <c r="D21" s="69"/>
      <c r="E21" s="69"/>
      <c r="F21" s="69"/>
      <c r="G21" s="67">
        <f t="shared" si="0"/>
        <v>0</v>
      </c>
      <c r="H21" s="68"/>
    </row>
    <row r="22" spans="1:8" s="47" customFormat="1" ht="15" x14ac:dyDescent="0.2">
      <c r="A22" s="76"/>
      <c r="B22" s="150"/>
      <c r="C22" s="69"/>
      <c r="D22" s="69"/>
      <c r="E22" s="69"/>
      <c r="F22" s="69"/>
      <c r="G22" s="67">
        <f t="shared" si="0"/>
        <v>0</v>
      </c>
      <c r="H22" s="45"/>
    </row>
    <row r="23" spans="1:8" s="47" customFormat="1" ht="15" x14ac:dyDescent="0.2">
      <c r="A23" s="76"/>
      <c r="B23" s="150"/>
      <c r="C23" s="69"/>
      <c r="D23" s="69"/>
      <c r="E23" s="69"/>
      <c r="F23" s="69"/>
      <c r="G23" s="67">
        <f t="shared" si="0"/>
        <v>0</v>
      </c>
      <c r="H23" s="45"/>
    </row>
    <row r="24" spans="1:8" s="47" customFormat="1" ht="15" x14ac:dyDescent="0.2">
      <c r="A24" s="77"/>
      <c r="B24" s="151"/>
      <c r="C24" s="69"/>
      <c r="D24" s="69"/>
      <c r="E24" s="69"/>
      <c r="F24" s="69"/>
      <c r="G24" s="67">
        <f t="shared" si="0"/>
        <v>0</v>
      </c>
      <c r="H24" s="45"/>
    </row>
    <row r="25" spans="1:8" s="47" customFormat="1" ht="15" x14ac:dyDescent="0.2">
      <c r="A25" s="159"/>
      <c r="B25" s="152"/>
      <c r="C25" s="69"/>
      <c r="D25" s="69"/>
      <c r="E25" s="69"/>
      <c r="F25" s="69"/>
      <c r="G25" s="67">
        <f>SUM(C25:F25)</f>
        <v>0</v>
      </c>
      <c r="H25" s="45"/>
    </row>
    <row r="26" spans="1:8" s="47" customFormat="1" ht="15" x14ac:dyDescent="0.2">
      <c r="A26" s="159"/>
      <c r="B26" s="152"/>
      <c r="C26" s="69"/>
      <c r="D26" s="69"/>
      <c r="E26" s="69"/>
      <c r="F26" s="69"/>
      <c r="G26" s="67">
        <f t="shared" si="0"/>
        <v>0</v>
      </c>
      <c r="H26" s="45"/>
    </row>
    <row r="27" spans="1:8" s="47" customFormat="1" ht="15" x14ac:dyDescent="0.2">
      <c r="A27" s="159"/>
      <c r="B27" s="152"/>
      <c r="C27" s="69"/>
      <c r="D27" s="69"/>
      <c r="E27" s="69"/>
      <c r="F27" s="69"/>
      <c r="G27" s="67">
        <f t="shared" si="0"/>
        <v>0</v>
      </c>
      <c r="H27" s="45"/>
    </row>
    <row r="28" spans="1:8" s="47" customFormat="1" ht="15.75" thickBot="1" x14ac:dyDescent="0.25">
      <c r="A28" s="78" t="s">
        <v>113</v>
      </c>
      <c r="B28" s="153"/>
      <c r="C28" s="71">
        <f>SUM(C17:C27)</f>
        <v>1610</v>
      </c>
      <c r="D28" s="71">
        <f>SUM(D17:D27)</f>
        <v>0</v>
      </c>
      <c r="E28" s="71">
        <f>SUM(E17:E27)</f>
        <v>0</v>
      </c>
      <c r="F28" s="71">
        <f>SUM(F17:F27)</f>
        <v>0</v>
      </c>
      <c r="G28" s="71">
        <f>SUM(G17:G27)</f>
        <v>1610</v>
      </c>
      <c r="H28" s="45"/>
    </row>
    <row r="29" spans="1:8" s="47" customFormat="1" ht="15" x14ac:dyDescent="0.2">
      <c r="A29" s="79" t="s">
        <v>114</v>
      </c>
      <c r="B29" s="154"/>
      <c r="C29" s="74">
        <f>'Exported records'!D18</f>
        <v>228</v>
      </c>
      <c r="D29" s="74"/>
      <c r="E29" s="74"/>
      <c r="F29" s="74"/>
      <c r="G29" s="75">
        <f>SUM(C29:F29)</f>
        <v>228</v>
      </c>
      <c r="H29" s="45"/>
    </row>
    <row r="30" spans="1:8" s="47" customFormat="1" ht="15" x14ac:dyDescent="0.2">
      <c r="A30" s="80" t="s">
        <v>115</v>
      </c>
      <c r="B30" s="155"/>
      <c r="C30" s="69">
        <f>C29</f>
        <v>228</v>
      </c>
      <c r="D30" s="69">
        <f t="shared" ref="D30:F30" si="1">D29</f>
        <v>0</v>
      </c>
      <c r="E30" s="69">
        <f t="shared" si="1"/>
        <v>0</v>
      </c>
      <c r="F30" s="69">
        <f t="shared" si="1"/>
        <v>0</v>
      </c>
      <c r="G30" s="69">
        <f>G29</f>
        <v>228</v>
      </c>
      <c r="H30" s="45"/>
    </row>
    <row r="31" spans="1:8" s="47" customFormat="1" ht="25.5" x14ac:dyDescent="0.2">
      <c r="A31" s="80" t="s">
        <v>116</v>
      </c>
      <c r="B31" s="155"/>
      <c r="C31" s="81" t="s">
        <v>267</v>
      </c>
      <c r="D31" s="81"/>
      <c r="E31" s="81"/>
      <c r="F31" s="81"/>
      <c r="G31" s="67"/>
      <c r="H31" s="45"/>
    </row>
    <row r="32" spans="1:8" s="61" customFormat="1" x14ac:dyDescent="0.2"/>
    <row r="33" spans="1:7" s="47" customFormat="1" ht="15" customHeight="1" x14ac:dyDescent="0.2">
      <c r="A33" s="354"/>
      <c r="B33" s="354"/>
      <c r="C33" s="46"/>
      <c r="D33" s="46"/>
      <c r="E33" s="46"/>
      <c r="F33" s="46"/>
      <c r="G33" s="82"/>
    </row>
    <row r="34" spans="1:7" s="47" customFormat="1" ht="15" x14ac:dyDescent="0.2">
      <c r="A34" s="83" t="s">
        <v>22</v>
      </c>
      <c r="B34" s="55"/>
      <c r="C34" s="55"/>
      <c r="D34" s="55"/>
      <c r="E34" s="55"/>
      <c r="F34" s="46"/>
      <c r="G34" s="45"/>
    </row>
    <row r="35" spans="1:7" s="47" customFormat="1" ht="15" x14ac:dyDescent="0.2">
      <c r="A35" s="46"/>
      <c r="B35" s="55"/>
      <c r="C35" s="55"/>
      <c r="D35" s="55"/>
      <c r="E35" s="55"/>
      <c r="F35" s="46"/>
      <c r="G35" s="45"/>
    </row>
    <row r="36" spans="1:7" s="47" customFormat="1" ht="15" x14ac:dyDescent="0.2">
      <c r="A36" s="46"/>
      <c r="B36" s="55"/>
      <c r="C36" s="55"/>
      <c r="D36" s="55"/>
      <c r="E36" s="55"/>
      <c r="F36" s="46"/>
      <c r="G36" s="45"/>
    </row>
    <row r="37" spans="1:7" s="47" customFormat="1" ht="15" x14ac:dyDescent="0.2">
      <c r="A37" s="46"/>
      <c r="B37" s="55"/>
      <c r="C37" s="55"/>
      <c r="D37" s="55"/>
      <c r="E37" s="55"/>
      <c r="F37" s="46"/>
      <c r="G37" s="45"/>
    </row>
    <row r="38" spans="1:7" s="47" customFormat="1" ht="15" x14ac:dyDescent="0.2">
      <c r="A38" s="46"/>
      <c r="B38" s="55"/>
      <c r="C38" s="55"/>
      <c r="D38" s="55"/>
      <c r="E38" s="55"/>
      <c r="F38" s="46"/>
      <c r="G38" s="45"/>
    </row>
    <row r="39" spans="1:7" s="47" customFormat="1" ht="15" x14ac:dyDescent="0.2">
      <c r="G39" s="45"/>
    </row>
    <row r="40" spans="1:7" s="47" customFormat="1" ht="15" x14ac:dyDescent="0.2">
      <c r="A40" s="46"/>
      <c r="B40" s="46"/>
      <c r="C40" s="46"/>
      <c r="D40" s="46"/>
      <c r="E40" s="46"/>
      <c r="F40" s="46"/>
      <c r="G40" s="45"/>
    </row>
    <row r="41" spans="1:7" ht="15" x14ac:dyDescent="0.2">
      <c r="A41" s="47"/>
      <c r="B41" s="47"/>
      <c r="C41" s="47"/>
      <c r="D41" s="47"/>
      <c r="E41" s="47"/>
      <c r="F41" s="47"/>
    </row>
    <row r="42" spans="1:7" s="47" customFormat="1" ht="15" x14ac:dyDescent="0.2">
      <c r="G42" s="45"/>
    </row>
    <row r="43" spans="1:7" s="47" customFormat="1" ht="15" x14ac:dyDescent="0.2">
      <c r="G43" s="45"/>
    </row>
    <row r="44" spans="1:7" s="47" customFormat="1" ht="15" x14ac:dyDescent="0.2">
      <c r="G44" s="45"/>
    </row>
    <row r="45" spans="1:7" s="47" customFormat="1" ht="15" x14ac:dyDescent="0.2">
      <c r="A45" s="46"/>
      <c r="B45" s="46"/>
      <c r="C45" s="46"/>
      <c r="D45" s="46"/>
      <c r="E45" s="46"/>
      <c r="F45" s="46"/>
      <c r="G45" s="45"/>
    </row>
    <row r="46" spans="1:7" x14ac:dyDescent="0.2">
      <c r="B46" s="46"/>
      <c r="C46" s="46"/>
      <c r="D46" s="46"/>
      <c r="E46" s="46"/>
    </row>
    <row r="47" spans="1:7" x14ac:dyDescent="0.2">
      <c r="B47" s="46"/>
      <c r="C47" s="46"/>
      <c r="D47" s="46"/>
      <c r="E47" s="46"/>
    </row>
  </sheetData>
  <mergeCells count="8">
    <mergeCell ref="A1:F1"/>
    <mergeCell ref="B3:F3"/>
    <mergeCell ref="B9:F9"/>
    <mergeCell ref="A33:B33"/>
    <mergeCell ref="B8:F8"/>
    <mergeCell ref="B6:F6"/>
    <mergeCell ref="B5:F5"/>
    <mergeCell ref="B4:F4"/>
  </mergeCells>
  <pageMargins left="0.23622047244094491" right="0.23622047244094491" top="0.35433070866141736" bottom="0.74803149606299213" header="0.11811023622047245" footer="0.31496062992125984"/>
  <pageSetup paperSize="9" firstPageNumber="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4597-7A24-45D7-AB80-69E7EC9C7063}">
  <sheetPr>
    <tabColor rgb="FF00B050"/>
  </sheetPr>
  <dimension ref="A1:E99"/>
  <sheetViews>
    <sheetView view="pageLayout" topLeftCell="A18" zoomScaleNormal="100" workbookViewId="0">
      <selection activeCell="A13" sqref="A13:A18"/>
    </sheetView>
  </sheetViews>
  <sheetFormatPr defaultColWidth="9" defaultRowHeight="12.75" x14ac:dyDescent="0.2"/>
  <cols>
    <col min="1" max="1" width="16.125" style="85" customWidth="1"/>
    <col min="2" max="2" width="81.625" style="89" customWidth="1"/>
    <col min="3" max="3" width="9.25" style="87" customWidth="1"/>
    <col min="4" max="4" width="50" style="87" customWidth="1"/>
    <col min="5" max="5" width="85.125" style="87" customWidth="1"/>
    <col min="6" max="16384" width="9" style="87"/>
  </cols>
  <sheetData>
    <row r="1" spans="1:5" x14ac:dyDescent="0.2">
      <c r="B1" s="86" t="s">
        <v>117</v>
      </c>
    </row>
    <row r="2" spans="1:5" x14ac:dyDescent="0.2">
      <c r="B2" s="88" t="s">
        <v>118</v>
      </c>
    </row>
    <row r="3" spans="1:5" ht="25.5" x14ac:dyDescent="0.2">
      <c r="B3" s="88" t="s">
        <v>119</v>
      </c>
    </row>
    <row r="4" spans="1:5" x14ac:dyDescent="0.2">
      <c r="B4" s="88" t="s">
        <v>120</v>
      </c>
    </row>
    <row r="5" spans="1:5" x14ac:dyDescent="0.2">
      <c r="B5" s="88" t="s">
        <v>121</v>
      </c>
    </row>
    <row r="6" spans="1:5" ht="13.5" thickBot="1" x14ac:dyDescent="0.25"/>
    <row r="7" spans="1:5" ht="15.75" customHeight="1" x14ac:dyDescent="0.2">
      <c r="A7" s="90"/>
      <c r="B7" s="91" t="s">
        <v>122</v>
      </c>
      <c r="C7" s="391"/>
      <c r="D7" s="392"/>
      <c r="E7" s="92"/>
    </row>
    <row r="8" spans="1:5" ht="38.25" x14ac:dyDescent="0.2">
      <c r="A8" s="93"/>
      <c r="B8" s="94" t="s">
        <v>123</v>
      </c>
      <c r="C8" s="393"/>
      <c r="D8" s="394"/>
      <c r="E8" s="95"/>
    </row>
    <row r="9" spans="1:5" ht="15.75" x14ac:dyDescent="0.2">
      <c r="A9" s="96" t="s">
        <v>124</v>
      </c>
      <c r="B9" s="97"/>
      <c r="C9" s="393"/>
      <c r="D9" s="394"/>
      <c r="E9" s="95"/>
    </row>
    <row r="10" spans="1:5" ht="15.75" x14ac:dyDescent="0.2">
      <c r="A10" s="96" t="s">
        <v>125</v>
      </c>
      <c r="B10" s="98"/>
      <c r="C10" s="393"/>
      <c r="D10" s="394"/>
      <c r="E10" s="95"/>
    </row>
    <row r="11" spans="1:5" ht="17.25" customHeight="1" thickBot="1" x14ac:dyDescent="0.25">
      <c r="A11" s="96" t="s">
        <v>126</v>
      </c>
      <c r="B11" s="99" t="s">
        <v>127</v>
      </c>
      <c r="C11" s="395" t="s">
        <v>128</v>
      </c>
      <c r="D11" s="396"/>
      <c r="E11" s="100" t="s">
        <v>129</v>
      </c>
    </row>
    <row r="12" spans="1:5" x14ac:dyDescent="0.2">
      <c r="A12" s="101"/>
      <c r="B12" s="102" t="s">
        <v>130</v>
      </c>
      <c r="C12" s="389"/>
      <c r="D12" s="390"/>
      <c r="E12" s="103"/>
    </row>
    <row r="13" spans="1:5" ht="15" customHeight="1" x14ac:dyDescent="0.2">
      <c r="A13" s="386" t="s">
        <v>131</v>
      </c>
      <c r="B13" s="104" t="s">
        <v>132</v>
      </c>
      <c r="C13" s="387"/>
      <c r="D13" s="388"/>
      <c r="E13" s="105"/>
    </row>
    <row r="14" spans="1:5" x14ac:dyDescent="0.2">
      <c r="A14" s="376"/>
      <c r="B14" s="94" t="s">
        <v>133</v>
      </c>
      <c r="C14" s="380"/>
      <c r="D14" s="381"/>
      <c r="E14" s="106"/>
    </row>
    <row r="15" spans="1:5" x14ac:dyDescent="0.2">
      <c r="A15" s="376"/>
      <c r="B15" s="94" t="s">
        <v>134</v>
      </c>
      <c r="C15" s="380"/>
      <c r="D15" s="381"/>
      <c r="E15" s="106"/>
    </row>
    <row r="16" spans="1:5" x14ac:dyDescent="0.2">
      <c r="A16" s="376"/>
      <c r="B16" s="94" t="s">
        <v>135</v>
      </c>
      <c r="C16" s="380"/>
      <c r="D16" s="381"/>
      <c r="E16" s="106"/>
    </row>
    <row r="17" spans="1:5" x14ac:dyDescent="0.2">
      <c r="A17" s="376"/>
      <c r="B17" s="94" t="s">
        <v>136</v>
      </c>
      <c r="C17" s="380"/>
      <c r="D17" s="381"/>
      <c r="E17" s="106"/>
    </row>
    <row r="18" spans="1:5" ht="13.5" thickBot="1" x14ac:dyDescent="0.25">
      <c r="A18" s="377"/>
      <c r="B18" s="107" t="s">
        <v>137</v>
      </c>
      <c r="C18" s="382"/>
      <c r="D18" s="383"/>
      <c r="E18" s="108"/>
    </row>
    <row r="19" spans="1:5" ht="15" customHeight="1" x14ac:dyDescent="0.2">
      <c r="A19" s="375" t="s">
        <v>138</v>
      </c>
      <c r="B19" s="109" t="s">
        <v>139</v>
      </c>
      <c r="C19" s="378"/>
      <c r="D19" s="379"/>
      <c r="E19" s="110"/>
    </row>
    <row r="20" spans="1:5" x14ac:dyDescent="0.2">
      <c r="A20" s="376"/>
      <c r="B20" s="94" t="s">
        <v>140</v>
      </c>
      <c r="C20" s="380"/>
      <c r="D20" s="381"/>
      <c r="E20" s="106"/>
    </row>
    <row r="21" spans="1:5" x14ac:dyDescent="0.2">
      <c r="A21" s="376"/>
      <c r="B21" s="94" t="s">
        <v>141</v>
      </c>
      <c r="C21" s="380"/>
      <c r="D21" s="381"/>
      <c r="E21" s="106"/>
    </row>
    <row r="22" spans="1:5" ht="25.5" x14ac:dyDescent="0.2">
      <c r="A22" s="376"/>
      <c r="B22" s="94" t="s">
        <v>142</v>
      </c>
      <c r="C22" s="380"/>
      <c r="D22" s="381"/>
      <c r="E22" s="106"/>
    </row>
    <row r="23" spans="1:5" ht="13.5" thickBot="1" x14ac:dyDescent="0.25">
      <c r="A23" s="377"/>
      <c r="B23" s="107" t="s">
        <v>143</v>
      </c>
      <c r="C23" s="382"/>
      <c r="D23" s="383"/>
      <c r="E23" s="108"/>
    </row>
    <row r="24" spans="1:5" ht="15" customHeight="1" x14ac:dyDescent="0.2">
      <c r="A24" s="375" t="s">
        <v>144</v>
      </c>
      <c r="B24" s="109" t="s">
        <v>145</v>
      </c>
      <c r="C24" s="378"/>
      <c r="D24" s="379"/>
      <c r="E24" s="110"/>
    </row>
    <row r="25" spans="1:5" x14ac:dyDescent="0.2">
      <c r="A25" s="376"/>
      <c r="B25" s="94" t="s">
        <v>146</v>
      </c>
      <c r="C25" s="380"/>
      <c r="D25" s="381"/>
      <c r="E25" s="106"/>
    </row>
    <row r="26" spans="1:5" x14ac:dyDescent="0.2">
      <c r="A26" s="376"/>
      <c r="B26" s="94" t="s">
        <v>147</v>
      </c>
      <c r="C26" s="380"/>
      <c r="D26" s="381"/>
      <c r="E26" s="106"/>
    </row>
    <row r="27" spans="1:5" x14ac:dyDescent="0.2">
      <c r="A27" s="376"/>
      <c r="B27" s="94" t="s">
        <v>148</v>
      </c>
      <c r="C27" s="380"/>
      <c r="D27" s="381"/>
      <c r="E27" s="106"/>
    </row>
    <row r="28" spans="1:5" x14ac:dyDescent="0.2">
      <c r="A28" s="376"/>
      <c r="B28" s="94" t="s">
        <v>149</v>
      </c>
      <c r="C28" s="380"/>
      <c r="D28" s="381"/>
      <c r="E28" s="106"/>
    </row>
    <row r="29" spans="1:5" x14ac:dyDescent="0.2">
      <c r="A29" s="376"/>
      <c r="B29" s="94" t="s">
        <v>150</v>
      </c>
      <c r="C29" s="380"/>
      <c r="D29" s="381"/>
      <c r="E29" s="106"/>
    </row>
    <row r="30" spans="1:5" x14ac:dyDescent="0.2">
      <c r="A30" s="376"/>
      <c r="B30" s="94" t="s">
        <v>151</v>
      </c>
      <c r="C30" s="380"/>
      <c r="D30" s="381"/>
      <c r="E30" s="106"/>
    </row>
    <row r="31" spans="1:5" x14ac:dyDescent="0.2">
      <c r="A31" s="376"/>
      <c r="B31" s="94" t="s">
        <v>152</v>
      </c>
      <c r="C31" s="380"/>
      <c r="D31" s="381"/>
      <c r="E31" s="106"/>
    </row>
    <row r="32" spans="1:5" ht="13.5" thickBot="1" x14ac:dyDescent="0.25">
      <c r="A32" s="377"/>
      <c r="B32" s="107" t="s">
        <v>153</v>
      </c>
      <c r="C32" s="380"/>
      <c r="D32" s="381"/>
      <c r="E32" s="108"/>
    </row>
    <row r="33" spans="1:5" ht="15" customHeight="1" x14ac:dyDescent="0.2">
      <c r="A33" s="375" t="s">
        <v>154</v>
      </c>
      <c r="B33" s="109" t="s">
        <v>155</v>
      </c>
      <c r="C33" s="384"/>
      <c r="D33" s="385"/>
      <c r="E33" s="110"/>
    </row>
    <row r="34" spans="1:5" x14ac:dyDescent="0.2">
      <c r="A34" s="376"/>
      <c r="B34" s="94" t="s">
        <v>156</v>
      </c>
      <c r="C34" s="380"/>
      <c r="D34" s="381"/>
      <c r="E34" s="106"/>
    </row>
    <row r="35" spans="1:5" x14ac:dyDescent="0.2">
      <c r="A35" s="376"/>
      <c r="B35" s="94" t="s">
        <v>157</v>
      </c>
      <c r="C35" s="380"/>
      <c r="D35" s="381"/>
      <c r="E35" s="106"/>
    </row>
    <row r="36" spans="1:5" x14ac:dyDescent="0.2">
      <c r="A36" s="376"/>
      <c r="B36" s="94" t="s">
        <v>158</v>
      </c>
      <c r="C36" s="380"/>
      <c r="D36" s="381"/>
      <c r="E36" s="106"/>
    </row>
    <row r="37" spans="1:5" ht="25.5" x14ac:dyDescent="0.2">
      <c r="A37" s="376"/>
      <c r="B37" s="94" t="s">
        <v>159</v>
      </c>
      <c r="C37" s="380"/>
      <c r="D37" s="381"/>
      <c r="E37" s="106"/>
    </row>
    <row r="38" spans="1:5" ht="12.75" customHeight="1" x14ac:dyDescent="0.2">
      <c r="A38" s="376"/>
      <c r="B38" s="94" t="s">
        <v>160</v>
      </c>
      <c r="C38" s="380"/>
      <c r="D38" s="381"/>
      <c r="E38" s="106"/>
    </row>
    <row r="39" spans="1:5" ht="25.5" x14ac:dyDescent="0.2">
      <c r="A39" s="376"/>
      <c r="B39" s="94" t="s">
        <v>161</v>
      </c>
      <c r="C39" s="380"/>
      <c r="D39" s="381"/>
      <c r="E39" s="106"/>
    </row>
    <row r="40" spans="1:5" ht="13.5" thickBot="1" x14ac:dyDescent="0.25">
      <c r="A40" s="377"/>
      <c r="B40" s="107" t="s">
        <v>162</v>
      </c>
      <c r="C40" s="382"/>
      <c r="D40" s="383"/>
      <c r="E40" s="108"/>
    </row>
    <row r="41" spans="1:5" ht="15" customHeight="1" x14ac:dyDescent="0.2">
      <c r="A41" s="375" t="s">
        <v>163</v>
      </c>
      <c r="B41" s="109" t="s">
        <v>164</v>
      </c>
      <c r="C41" s="378"/>
      <c r="D41" s="379"/>
      <c r="E41" s="110"/>
    </row>
    <row r="42" spans="1:5" x14ac:dyDescent="0.2">
      <c r="A42" s="376"/>
      <c r="B42" s="94" t="s">
        <v>165</v>
      </c>
      <c r="C42" s="380"/>
      <c r="D42" s="381"/>
      <c r="E42" s="106"/>
    </row>
    <row r="43" spans="1:5" ht="26.25" thickBot="1" x14ac:dyDescent="0.25">
      <c r="A43" s="377"/>
      <c r="B43" s="107" t="s">
        <v>166</v>
      </c>
      <c r="C43" s="382"/>
      <c r="D43" s="383"/>
      <c r="E43" s="108"/>
    </row>
    <row r="44" spans="1:5" x14ac:dyDescent="0.2">
      <c r="A44" s="375" t="s">
        <v>167</v>
      </c>
      <c r="B44" s="109" t="s">
        <v>168</v>
      </c>
      <c r="C44" s="378"/>
      <c r="D44" s="379"/>
      <c r="E44" s="110"/>
    </row>
    <row r="45" spans="1:5" x14ac:dyDescent="0.2">
      <c r="A45" s="376"/>
      <c r="B45" s="94" t="s">
        <v>169</v>
      </c>
      <c r="C45" s="380"/>
      <c r="D45" s="381"/>
      <c r="E45" s="106"/>
    </row>
    <row r="46" spans="1:5" ht="25.5" x14ac:dyDescent="0.2">
      <c r="A46" s="376"/>
      <c r="B46" s="94" t="s">
        <v>170</v>
      </c>
      <c r="C46" s="380"/>
      <c r="D46" s="381"/>
      <c r="E46" s="106"/>
    </row>
    <row r="47" spans="1:5" ht="13.5" thickBot="1" x14ac:dyDescent="0.25">
      <c r="A47" s="377"/>
      <c r="B47" s="107" t="s">
        <v>171</v>
      </c>
      <c r="C47" s="382"/>
      <c r="D47" s="383"/>
      <c r="E47" s="108"/>
    </row>
    <row r="48" spans="1:5" ht="39" thickBot="1" x14ac:dyDescent="0.25">
      <c r="A48" s="111"/>
      <c r="B48" s="112" t="s">
        <v>172</v>
      </c>
      <c r="C48" s="360"/>
      <c r="D48" s="361"/>
      <c r="E48" s="113"/>
    </row>
    <row r="49" spans="1:5" x14ac:dyDescent="0.2">
      <c r="A49" s="114"/>
      <c r="B49" s="115" t="s">
        <v>173</v>
      </c>
      <c r="C49" s="362"/>
      <c r="D49" s="363"/>
      <c r="E49" s="116"/>
    </row>
    <row r="50" spans="1:5" ht="25.5" x14ac:dyDescent="0.2">
      <c r="A50" s="117"/>
      <c r="B50" s="118" t="s">
        <v>174</v>
      </c>
      <c r="C50" s="364"/>
      <c r="D50" s="365"/>
      <c r="E50" s="119"/>
    </row>
    <row r="51" spans="1:5" ht="25.5" x14ac:dyDescent="0.2">
      <c r="A51" s="117"/>
      <c r="B51" s="118" t="s">
        <v>175</v>
      </c>
      <c r="C51" s="364"/>
      <c r="D51" s="365"/>
      <c r="E51" s="119"/>
    </row>
    <row r="52" spans="1:5" ht="13.5" thickBot="1" x14ac:dyDescent="0.25">
      <c r="A52" s="111"/>
      <c r="B52" s="120"/>
      <c r="C52" s="366"/>
      <c r="D52" s="367"/>
      <c r="E52" s="121"/>
    </row>
    <row r="53" spans="1:5" x14ac:dyDescent="0.2">
      <c r="A53" s="122"/>
      <c r="B53" s="123" t="s">
        <v>176</v>
      </c>
      <c r="C53" s="368" t="s">
        <v>129</v>
      </c>
      <c r="D53" s="369"/>
    </row>
    <row r="54" spans="1:5" x14ac:dyDescent="0.2">
      <c r="A54" s="124">
        <v>1</v>
      </c>
      <c r="B54" s="125"/>
      <c r="C54" s="370"/>
      <c r="D54" s="371"/>
    </row>
    <row r="55" spans="1:5" x14ac:dyDescent="0.2">
      <c r="A55" s="124">
        <v>2</v>
      </c>
      <c r="B55" s="125"/>
      <c r="C55" s="372"/>
      <c r="D55" s="373"/>
    </row>
    <row r="56" spans="1:5" x14ac:dyDescent="0.2">
      <c r="A56" s="124">
        <v>3</v>
      </c>
      <c r="B56" s="125"/>
      <c r="C56" s="372"/>
      <c r="D56" s="373"/>
    </row>
    <row r="57" spans="1:5" x14ac:dyDescent="0.2">
      <c r="A57" s="124">
        <v>4</v>
      </c>
      <c r="B57" s="126"/>
      <c r="C57" s="374"/>
      <c r="D57" s="373"/>
    </row>
    <row r="58" spans="1:5" x14ac:dyDescent="0.2">
      <c r="A58" s="124">
        <v>5</v>
      </c>
      <c r="B58" s="126"/>
      <c r="C58" s="374"/>
      <c r="D58" s="373"/>
    </row>
    <row r="59" spans="1:5" ht="13.5" thickBot="1" x14ac:dyDescent="0.25">
      <c r="A59" s="127">
        <v>6</v>
      </c>
      <c r="B59" s="128"/>
      <c r="C59" s="358"/>
      <c r="D59" s="359"/>
    </row>
    <row r="60" spans="1:5" x14ac:dyDescent="0.2">
      <c r="B60" s="87"/>
    </row>
    <row r="62" spans="1:5" x14ac:dyDescent="0.2">
      <c r="B62" s="89" t="s">
        <v>177</v>
      </c>
    </row>
    <row r="63" spans="1:5" ht="16.5" thickBot="1" x14ac:dyDescent="0.3">
      <c r="A63" s="129" t="s">
        <v>178</v>
      </c>
      <c r="B63" s="130"/>
      <c r="C63" s="44"/>
    </row>
    <row r="64" spans="1:5" x14ac:dyDescent="0.2">
      <c r="A64" s="131" t="s">
        <v>179</v>
      </c>
      <c r="B64" s="131" t="s">
        <v>180</v>
      </c>
      <c r="C64" s="131" t="s">
        <v>112</v>
      </c>
      <c r="D64" s="131" t="s">
        <v>181</v>
      </c>
      <c r="E64" s="132" t="s">
        <v>129</v>
      </c>
    </row>
    <row r="65" spans="1:4" ht="15" x14ac:dyDescent="0.2">
      <c r="A65" s="133"/>
      <c r="B65" s="133"/>
      <c r="C65" s="133"/>
      <c r="D65" s="133"/>
    </row>
    <row r="66" spans="1:4" ht="15" x14ac:dyDescent="0.2">
      <c r="A66" s="133"/>
      <c r="B66" s="133"/>
      <c r="C66" s="133"/>
      <c r="D66" s="133"/>
    </row>
    <row r="67" spans="1:4" ht="15" x14ac:dyDescent="0.2">
      <c r="A67" s="133"/>
      <c r="B67" s="133"/>
      <c r="C67" s="133"/>
      <c r="D67" s="133"/>
    </row>
    <row r="68" spans="1:4" ht="15" x14ac:dyDescent="0.2">
      <c r="A68" s="133"/>
      <c r="B68" s="133"/>
      <c r="C68" s="133"/>
      <c r="D68" s="133"/>
    </row>
    <row r="69" spans="1:4" ht="15" x14ac:dyDescent="0.2">
      <c r="A69" s="133"/>
      <c r="B69" s="133"/>
      <c r="C69" s="133"/>
      <c r="D69" s="133"/>
    </row>
    <row r="70" spans="1:4" ht="15" x14ac:dyDescent="0.2">
      <c r="A70" s="133"/>
      <c r="B70" s="133"/>
      <c r="C70" s="133"/>
      <c r="D70" s="133"/>
    </row>
    <row r="71" spans="1:4" ht="15" x14ac:dyDescent="0.2">
      <c r="A71" s="133"/>
      <c r="B71" s="133"/>
      <c r="C71" s="133"/>
      <c r="D71" s="133"/>
    </row>
    <row r="72" spans="1:4" ht="15" x14ac:dyDescent="0.2">
      <c r="A72" s="133"/>
      <c r="B72" s="133"/>
      <c r="C72" s="133"/>
      <c r="D72" s="133"/>
    </row>
    <row r="73" spans="1:4" ht="15" x14ac:dyDescent="0.2">
      <c r="A73" s="133"/>
      <c r="B73" s="133"/>
      <c r="C73" s="133"/>
      <c r="D73" s="133"/>
    </row>
    <row r="74" spans="1:4" ht="15" x14ac:dyDescent="0.2">
      <c r="A74" s="133"/>
      <c r="B74" s="133"/>
      <c r="C74" s="133"/>
      <c r="D74" s="133"/>
    </row>
    <row r="75" spans="1:4" ht="15" x14ac:dyDescent="0.2">
      <c r="A75" s="133"/>
      <c r="B75" s="133"/>
      <c r="C75" s="133"/>
      <c r="D75" s="133"/>
    </row>
    <row r="76" spans="1:4" ht="15" x14ac:dyDescent="0.2">
      <c r="A76" s="133"/>
      <c r="B76" s="133"/>
      <c r="C76" s="133"/>
      <c r="D76" s="133"/>
    </row>
    <row r="77" spans="1:4" ht="15" x14ac:dyDescent="0.2">
      <c r="A77" s="133"/>
      <c r="B77" s="133"/>
      <c r="C77" s="133"/>
      <c r="D77" s="133"/>
    </row>
    <row r="78" spans="1:4" ht="15" x14ac:dyDescent="0.2">
      <c r="A78" s="133"/>
      <c r="B78" s="133"/>
      <c r="C78" s="133"/>
      <c r="D78" s="133"/>
    </row>
    <row r="79" spans="1:4" ht="15" x14ac:dyDescent="0.2">
      <c r="A79" s="133"/>
      <c r="B79" s="133"/>
      <c r="C79" s="133"/>
      <c r="D79" s="133"/>
    </row>
    <row r="80" spans="1:4" ht="15" x14ac:dyDescent="0.2">
      <c r="A80" s="133"/>
      <c r="B80" s="133"/>
      <c r="C80" s="133"/>
      <c r="D80" s="133"/>
    </row>
    <row r="81" spans="1:4" ht="15" x14ac:dyDescent="0.2">
      <c r="A81" s="133"/>
      <c r="B81" s="133"/>
      <c r="C81" s="133"/>
      <c r="D81" s="133"/>
    </row>
    <row r="82" spans="1:4" ht="15" x14ac:dyDescent="0.2">
      <c r="A82" s="133"/>
      <c r="B82" s="133"/>
      <c r="C82" s="133"/>
      <c r="D82" s="133"/>
    </row>
    <row r="83" spans="1:4" ht="15" x14ac:dyDescent="0.2">
      <c r="A83" s="133"/>
      <c r="B83" s="133"/>
      <c r="C83" s="133"/>
      <c r="D83" s="133"/>
    </row>
    <row r="84" spans="1:4" ht="15" x14ac:dyDescent="0.2">
      <c r="A84" s="133"/>
      <c r="B84" s="133"/>
      <c r="C84" s="133"/>
      <c r="D84" s="133"/>
    </row>
    <row r="85" spans="1:4" ht="15" x14ac:dyDescent="0.2">
      <c r="A85" s="133"/>
      <c r="B85" s="133"/>
      <c r="C85" s="133"/>
      <c r="D85" s="133"/>
    </row>
    <row r="86" spans="1:4" ht="15" x14ac:dyDescent="0.2">
      <c r="A86" s="133"/>
      <c r="B86" s="133"/>
      <c r="C86" s="133"/>
      <c r="D86" s="133"/>
    </row>
    <row r="87" spans="1:4" ht="15" x14ac:dyDescent="0.2">
      <c r="A87" s="133"/>
      <c r="B87" s="133"/>
      <c r="C87" s="133"/>
      <c r="D87" s="133"/>
    </row>
    <row r="88" spans="1:4" ht="15" x14ac:dyDescent="0.2">
      <c r="A88" s="133"/>
      <c r="B88" s="133"/>
      <c r="C88" s="133"/>
      <c r="D88" s="133"/>
    </row>
    <row r="89" spans="1:4" ht="15" x14ac:dyDescent="0.2">
      <c r="A89" s="133"/>
      <c r="B89" s="133"/>
      <c r="C89" s="133"/>
      <c r="D89" s="133"/>
    </row>
    <row r="90" spans="1:4" ht="15" x14ac:dyDescent="0.2">
      <c r="A90" s="133"/>
      <c r="B90" s="133"/>
      <c r="C90" s="133"/>
      <c r="D90" s="133"/>
    </row>
    <row r="91" spans="1:4" ht="15" x14ac:dyDescent="0.2">
      <c r="A91" s="133"/>
      <c r="B91" s="133"/>
      <c r="C91" s="133"/>
      <c r="D91" s="133"/>
    </row>
    <row r="92" spans="1:4" ht="15" x14ac:dyDescent="0.2">
      <c r="A92" s="133"/>
      <c r="B92" s="133"/>
      <c r="C92" s="133"/>
      <c r="D92" s="133"/>
    </row>
    <row r="93" spans="1:4" ht="15" x14ac:dyDescent="0.2">
      <c r="A93" s="133"/>
      <c r="B93" s="133"/>
      <c r="C93" s="133"/>
      <c r="D93" s="133"/>
    </row>
    <row r="94" spans="1:4" ht="15" x14ac:dyDescent="0.2">
      <c r="A94" s="133"/>
      <c r="B94" s="133"/>
      <c r="C94" s="133"/>
      <c r="D94" s="133"/>
    </row>
    <row r="95" spans="1:4" ht="15" x14ac:dyDescent="0.2">
      <c r="A95" s="133"/>
      <c r="B95" s="133"/>
      <c r="C95" s="133"/>
      <c r="D95" s="133"/>
    </row>
    <row r="96" spans="1:4" ht="15" x14ac:dyDescent="0.2">
      <c r="A96" s="133"/>
      <c r="B96" s="133"/>
      <c r="C96" s="133"/>
      <c r="D96" s="133"/>
    </row>
    <row r="97" spans="1:4" ht="15" x14ac:dyDescent="0.2">
      <c r="A97" s="133"/>
      <c r="B97" s="133"/>
      <c r="C97" s="133"/>
      <c r="D97" s="133"/>
    </row>
    <row r="98" spans="1:4" ht="15" x14ac:dyDescent="0.2">
      <c r="A98" s="133"/>
      <c r="B98" s="133"/>
      <c r="C98" s="133"/>
      <c r="D98" s="133"/>
    </row>
    <row r="99" spans="1:4" ht="15" x14ac:dyDescent="0.2">
      <c r="A99" s="133"/>
      <c r="B99" s="133"/>
      <c r="C99" s="133"/>
      <c r="D99" s="133"/>
    </row>
  </sheetData>
  <mergeCells count="59">
    <mergeCell ref="C12:D12"/>
    <mergeCell ref="C7:D7"/>
    <mergeCell ref="C8:D8"/>
    <mergeCell ref="C9:D9"/>
    <mergeCell ref="C10:D10"/>
    <mergeCell ref="C11:D11"/>
    <mergeCell ref="A13:A18"/>
    <mergeCell ref="C13:D13"/>
    <mergeCell ref="C14:D14"/>
    <mergeCell ref="C15:D15"/>
    <mergeCell ref="C16:D16"/>
    <mergeCell ref="C17:D17"/>
    <mergeCell ref="C18:D18"/>
    <mergeCell ref="A19:A23"/>
    <mergeCell ref="C19:D19"/>
    <mergeCell ref="C20:D20"/>
    <mergeCell ref="C21:D21"/>
    <mergeCell ref="C22:D22"/>
    <mergeCell ref="C23:D23"/>
    <mergeCell ref="A24:A32"/>
    <mergeCell ref="C24:D24"/>
    <mergeCell ref="C25:D25"/>
    <mergeCell ref="C26:D26"/>
    <mergeCell ref="C27:D27"/>
    <mergeCell ref="C28:D28"/>
    <mergeCell ref="C29:D29"/>
    <mergeCell ref="C30:D30"/>
    <mergeCell ref="C31:D31"/>
    <mergeCell ref="C32:D32"/>
    <mergeCell ref="A33:A40"/>
    <mergeCell ref="C33:D33"/>
    <mergeCell ref="C34:D34"/>
    <mergeCell ref="C35:D35"/>
    <mergeCell ref="C36:D36"/>
    <mergeCell ref="C37:D37"/>
    <mergeCell ref="C38:D38"/>
    <mergeCell ref="C39:D39"/>
    <mergeCell ref="C40:D40"/>
    <mergeCell ref="A41:A43"/>
    <mergeCell ref="C41:D41"/>
    <mergeCell ref="C42:D42"/>
    <mergeCell ref="C43:D43"/>
    <mergeCell ref="A44:A47"/>
    <mergeCell ref="C44:D44"/>
    <mergeCell ref="C45:D45"/>
    <mergeCell ref="C46:D46"/>
    <mergeCell ref="C47:D47"/>
    <mergeCell ref="C59:D59"/>
    <mergeCell ref="C48:D48"/>
    <mergeCell ref="C49:D49"/>
    <mergeCell ref="C50:D50"/>
    <mergeCell ref="C51:D51"/>
    <mergeCell ref="C52:D52"/>
    <mergeCell ref="C53:D53"/>
    <mergeCell ref="C54:D54"/>
    <mergeCell ref="C55:D55"/>
    <mergeCell ref="C56:D56"/>
    <mergeCell ref="C57:D57"/>
    <mergeCell ref="C58:D58"/>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8D5BC-2134-49C6-A876-13E2A1CBAC01}">
  <sheetPr>
    <tabColor rgb="FF00B050"/>
  </sheetPr>
  <dimension ref="A1:G23"/>
  <sheetViews>
    <sheetView topLeftCell="A7" workbookViewId="0">
      <selection activeCell="G15" sqref="G15"/>
    </sheetView>
  </sheetViews>
  <sheetFormatPr defaultColWidth="9" defaultRowHeight="12.75" x14ac:dyDescent="0.2"/>
  <cols>
    <col min="1" max="1" width="40.875" style="87" customWidth="1"/>
    <col min="2" max="2" width="12.75" style="135" customWidth="1"/>
    <col min="3" max="3" width="15" style="135" customWidth="1"/>
    <col min="4" max="4" width="15.125" style="135" customWidth="1"/>
    <col min="5" max="5" width="17.25" style="135" customWidth="1"/>
    <col min="6" max="6" width="10.375" style="89" customWidth="1"/>
    <col min="7" max="7" width="26.125" style="87" customWidth="1"/>
    <col min="8" max="16384" width="9" style="87"/>
  </cols>
  <sheetData>
    <row r="1" spans="1:7" ht="15.75" x14ac:dyDescent="0.2">
      <c r="A1" s="134" t="s">
        <v>182</v>
      </c>
    </row>
    <row r="2" spans="1:7" x14ac:dyDescent="0.2">
      <c r="A2" s="136" t="s">
        <v>22</v>
      </c>
    </row>
    <row r="3" spans="1:7" s="137" customFormat="1" ht="17.25" customHeight="1" x14ac:dyDescent="0.2">
      <c r="A3" s="397" t="s">
        <v>266</v>
      </c>
      <c r="B3" s="397"/>
      <c r="C3" s="397"/>
      <c r="D3" s="397"/>
      <c r="E3" s="397"/>
      <c r="F3" s="397"/>
    </row>
    <row r="5" spans="1:7" x14ac:dyDescent="0.2">
      <c r="A5" s="44" t="s">
        <v>183</v>
      </c>
      <c r="B5" s="44"/>
      <c r="C5" s="44"/>
      <c r="D5" s="44"/>
      <c r="E5" s="44"/>
      <c r="F5" s="44"/>
      <c r="G5" s="44"/>
    </row>
    <row r="6" spans="1:7" x14ac:dyDescent="0.2">
      <c r="A6" s="44"/>
      <c r="B6" s="44"/>
      <c r="C6" s="44"/>
      <c r="D6" s="44"/>
      <c r="E6" s="44"/>
      <c r="F6" s="44"/>
      <c r="G6" s="44"/>
    </row>
    <row r="7" spans="1:7" x14ac:dyDescent="0.2">
      <c r="A7" s="138" t="s">
        <v>184</v>
      </c>
      <c r="B7" s="44"/>
      <c r="C7" s="44"/>
      <c r="D7" s="44"/>
      <c r="E7" s="44"/>
      <c r="F7" s="44"/>
      <c r="G7" s="44"/>
    </row>
    <row r="8" spans="1:7" x14ac:dyDescent="0.2">
      <c r="A8" s="139" t="s">
        <v>185</v>
      </c>
      <c r="B8" s="44"/>
      <c r="C8" s="44"/>
      <c r="D8" s="44"/>
      <c r="E8" s="44"/>
      <c r="F8" s="44"/>
      <c r="G8" s="44"/>
    </row>
    <row r="9" spans="1:7" ht="25.5" x14ac:dyDescent="0.2">
      <c r="A9" s="140" t="s">
        <v>186</v>
      </c>
      <c r="B9" s="44"/>
      <c r="C9" s="44"/>
      <c r="D9" s="44"/>
      <c r="E9" s="44"/>
      <c r="F9" s="44"/>
      <c r="G9" s="44"/>
    </row>
    <row r="10" spans="1:7" x14ac:dyDescent="0.2">
      <c r="A10" s="44"/>
      <c r="B10" s="44"/>
      <c r="C10" s="44"/>
      <c r="D10" s="44"/>
      <c r="E10" s="44"/>
      <c r="F10" s="44"/>
      <c r="G10" s="44"/>
    </row>
    <row r="11" spans="1:7" x14ac:dyDescent="0.2">
      <c r="A11" s="44"/>
      <c r="B11" s="44"/>
      <c r="C11" s="44"/>
      <c r="D11" s="44"/>
      <c r="E11" s="44"/>
      <c r="F11" s="44"/>
      <c r="G11" s="44"/>
    </row>
    <row r="12" spans="1:7" ht="15" x14ac:dyDescent="0.25">
      <c r="A12" s="141" t="s">
        <v>187</v>
      </c>
      <c r="B12" s="141" t="s">
        <v>188</v>
      </c>
      <c r="C12" s="141" t="s">
        <v>189</v>
      </c>
      <c r="D12" s="141" t="s">
        <v>190</v>
      </c>
      <c r="E12" s="141" t="s">
        <v>191</v>
      </c>
      <c r="F12" s="141" t="s">
        <v>192</v>
      </c>
      <c r="G12" s="44"/>
    </row>
    <row r="13" spans="1:7" ht="27" x14ac:dyDescent="0.2">
      <c r="A13" s="142" t="s">
        <v>193</v>
      </c>
      <c r="B13" s="143">
        <f>SUM('Results summary'!C28)</f>
        <v>1610</v>
      </c>
      <c r="C13" s="143">
        <f>SUM('Results summary'!D28)</f>
        <v>0</v>
      </c>
      <c r="D13" s="143">
        <f>SUM('Results summary'!E28)</f>
        <v>0</v>
      </c>
      <c r="E13" s="143">
        <f>SUM('Results summary'!F28)</f>
        <v>0</v>
      </c>
      <c r="F13" s="144">
        <f>SUM('Results summary'!G28)</f>
        <v>1610</v>
      </c>
      <c r="G13" s="44"/>
    </row>
    <row r="14" spans="1:7" ht="27" x14ac:dyDescent="0.2">
      <c r="A14" s="142" t="s">
        <v>194</v>
      </c>
      <c r="B14" s="143">
        <f>SUM('Results summary'!C30)</f>
        <v>228</v>
      </c>
      <c r="C14" s="143">
        <f>SUM('Results summary'!D30)</f>
        <v>0</v>
      </c>
      <c r="D14" s="143">
        <f>SUM('Results summary'!E30)</f>
        <v>0</v>
      </c>
      <c r="E14" s="143">
        <f>SUM('Results summary'!F30)</f>
        <v>0</v>
      </c>
      <c r="F14" s="145">
        <f>SUM('Results summary'!G30)</f>
        <v>228</v>
      </c>
      <c r="G14" s="44"/>
    </row>
    <row r="15" spans="1:7" ht="38.25" x14ac:dyDescent="0.2">
      <c r="A15" s="142" t="s">
        <v>195</v>
      </c>
      <c r="B15" s="146">
        <v>15</v>
      </c>
      <c r="C15" s="146"/>
      <c r="D15" s="146"/>
      <c r="E15" s="146"/>
      <c r="F15" s="144">
        <f t="shared" ref="F15:F23" si="0">SUM(B15:E15)</f>
        <v>15</v>
      </c>
      <c r="G15" s="84"/>
    </row>
    <row r="16" spans="1:7" x14ac:dyDescent="0.2">
      <c r="A16" s="142" t="s">
        <v>196</v>
      </c>
      <c r="B16" s="147">
        <f>B13-B14</f>
        <v>1382</v>
      </c>
      <c r="C16" s="147">
        <f>C13-C14</f>
        <v>0</v>
      </c>
      <c r="D16" s="147">
        <f>D13-D14</f>
        <v>0</v>
      </c>
      <c r="E16" s="147">
        <f>E13-E14</f>
        <v>0</v>
      </c>
      <c r="F16" s="145">
        <f t="shared" si="0"/>
        <v>1382</v>
      </c>
      <c r="G16" s="84"/>
    </row>
    <row r="17" spans="1:7" x14ac:dyDescent="0.2">
      <c r="A17" s="142" t="s">
        <v>197</v>
      </c>
      <c r="B17" s="145">
        <f>(B14+B15)</f>
        <v>243</v>
      </c>
      <c r="C17" s="145">
        <f>(C14+C15)</f>
        <v>0</v>
      </c>
      <c r="D17" s="145">
        <f>(D14+D15)</f>
        <v>0</v>
      </c>
      <c r="E17" s="145">
        <f>(E14+E15)</f>
        <v>0</v>
      </c>
      <c r="F17" s="144">
        <f t="shared" si="0"/>
        <v>243</v>
      </c>
      <c r="G17" s="84"/>
    </row>
    <row r="18" spans="1:7" x14ac:dyDescent="0.2">
      <c r="A18" s="145" t="s">
        <v>198</v>
      </c>
      <c r="B18" s="145">
        <f>B17</f>
        <v>243</v>
      </c>
      <c r="C18" s="145">
        <f>C17</f>
        <v>0</v>
      </c>
      <c r="D18" s="145">
        <f>D17</f>
        <v>0</v>
      </c>
      <c r="E18" s="145">
        <f>E17</f>
        <v>0</v>
      </c>
      <c r="F18" s="144">
        <f t="shared" si="0"/>
        <v>243</v>
      </c>
      <c r="G18" s="44"/>
    </row>
    <row r="19" spans="1:7" x14ac:dyDescent="0.2">
      <c r="A19" s="145" t="s">
        <v>199</v>
      </c>
      <c r="B19" s="146">
        <v>625</v>
      </c>
      <c r="C19" s="146"/>
      <c r="D19" s="146"/>
      <c r="E19" s="146"/>
      <c r="F19" s="144">
        <f t="shared" si="0"/>
        <v>625</v>
      </c>
      <c r="G19" s="44"/>
    </row>
    <row r="20" spans="1:7" x14ac:dyDescent="0.2">
      <c r="A20" s="145" t="s">
        <v>200</v>
      </c>
      <c r="B20" s="145">
        <f>(B14-B19)</f>
        <v>-397</v>
      </c>
      <c r="C20" s="145">
        <f t="shared" ref="C20:E20" si="1">(C14-C19)</f>
        <v>0</v>
      </c>
      <c r="D20" s="145">
        <f t="shared" si="1"/>
        <v>0</v>
      </c>
      <c r="E20" s="145">
        <f t="shared" si="1"/>
        <v>0</v>
      </c>
      <c r="F20" s="144">
        <f t="shared" si="0"/>
        <v>-397</v>
      </c>
      <c r="G20" s="44"/>
    </row>
    <row r="21" spans="1:7" x14ac:dyDescent="0.2">
      <c r="A21" s="145" t="s">
        <v>201</v>
      </c>
      <c r="B21" s="146">
        <v>69</v>
      </c>
      <c r="C21" s="146"/>
      <c r="D21" s="146"/>
      <c r="E21" s="146"/>
      <c r="F21" s="144">
        <f t="shared" si="0"/>
        <v>69</v>
      </c>
      <c r="G21" s="44"/>
    </row>
    <row r="22" spans="1:7" x14ac:dyDescent="0.2">
      <c r="A22" s="145" t="s">
        <v>202</v>
      </c>
      <c r="B22" s="146">
        <f>B20-B21</f>
        <v>-466</v>
      </c>
      <c r="C22" s="146"/>
      <c r="D22" s="146"/>
      <c r="E22" s="146"/>
      <c r="F22" s="144">
        <f t="shared" si="0"/>
        <v>-466</v>
      </c>
      <c r="G22" s="44"/>
    </row>
    <row r="23" spans="1:7" ht="25.5" x14ac:dyDescent="0.2">
      <c r="A23" s="142" t="s">
        <v>203</v>
      </c>
      <c r="B23" s="146">
        <v>13</v>
      </c>
      <c r="C23" s="146"/>
      <c r="D23" s="146"/>
      <c r="E23" s="146"/>
      <c r="F23" s="144">
        <f t="shared" si="0"/>
        <v>13</v>
      </c>
      <c r="G23" s="44"/>
    </row>
  </sheetData>
  <mergeCells count="1">
    <mergeCell ref="A3:F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8647-0673-4E65-A057-A7E152F7E331}">
  <dimension ref="B3:D19"/>
  <sheetViews>
    <sheetView topLeftCell="C1" workbookViewId="0">
      <selection activeCell="D17" sqref="D17"/>
    </sheetView>
  </sheetViews>
  <sheetFormatPr defaultRowHeight="40.5" customHeight="1" x14ac:dyDescent="0.2"/>
  <cols>
    <col min="3" max="3" width="109.625" customWidth="1"/>
    <col min="4" max="4" width="106" customWidth="1"/>
  </cols>
  <sheetData>
    <row r="3" spans="2:4" ht="40.5" customHeight="1" x14ac:dyDescent="0.2">
      <c r="B3" s="293" t="s">
        <v>65</v>
      </c>
      <c r="C3" s="323" t="s">
        <v>215</v>
      </c>
      <c r="D3" s="287" t="s">
        <v>248</v>
      </c>
    </row>
    <row r="4" spans="2:4" ht="40.5" customHeight="1" x14ac:dyDescent="0.2">
      <c r="B4" s="293" t="s">
        <v>65</v>
      </c>
      <c r="C4" s="323" t="s">
        <v>215</v>
      </c>
      <c r="D4" s="287" t="s">
        <v>250</v>
      </c>
    </row>
    <row r="5" spans="2:4" ht="40.5" customHeight="1" x14ac:dyDescent="0.2">
      <c r="B5" s="293" t="s">
        <v>65</v>
      </c>
      <c r="C5" s="322" t="s">
        <v>562</v>
      </c>
      <c r="D5" s="287" t="s">
        <v>254</v>
      </c>
    </row>
    <row r="6" spans="2:4" ht="40.5" customHeight="1" x14ac:dyDescent="0.2">
      <c r="B6" s="293" t="s">
        <v>65</v>
      </c>
      <c r="C6" s="194" t="s">
        <v>563</v>
      </c>
      <c r="D6" s="287" t="s">
        <v>255</v>
      </c>
    </row>
    <row r="7" spans="2:4" ht="40.5" customHeight="1" x14ac:dyDescent="0.2">
      <c r="B7" s="293" t="s">
        <v>258</v>
      </c>
      <c r="C7" s="323" t="s">
        <v>257</v>
      </c>
      <c r="D7" s="287" t="s">
        <v>259</v>
      </c>
    </row>
    <row r="8" spans="2:4" ht="40.5" customHeight="1" x14ac:dyDescent="0.2">
      <c r="B8" s="293" t="s">
        <v>258</v>
      </c>
      <c r="C8" s="322" t="s">
        <v>262</v>
      </c>
      <c r="D8" s="287" t="s">
        <v>261</v>
      </c>
    </row>
    <row r="9" spans="2:4" ht="40.5" customHeight="1" x14ac:dyDescent="0.2">
      <c r="B9" s="293" t="s">
        <v>258</v>
      </c>
      <c r="C9" s="194" t="s">
        <v>235</v>
      </c>
      <c r="D9" s="287" t="s">
        <v>263</v>
      </c>
    </row>
    <row r="11" spans="2:4" ht="40.5" customHeight="1" x14ac:dyDescent="0.2">
      <c r="B11" s="325" t="s">
        <v>564</v>
      </c>
      <c r="C11" s="324" t="s">
        <v>567</v>
      </c>
    </row>
    <row r="12" spans="2:4" ht="40.5" customHeight="1" x14ac:dyDescent="0.2">
      <c r="B12" s="325" t="s">
        <v>565</v>
      </c>
      <c r="C12" s="324" t="s">
        <v>566</v>
      </c>
    </row>
    <row r="13" spans="2:4" ht="40.5" customHeight="1" x14ac:dyDescent="0.2">
      <c r="B13" s="325" t="s">
        <v>68</v>
      </c>
      <c r="C13" s="324" t="s">
        <v>576</v>
      </c>
    </row>
    <row r="14" spans="2:4" ht="40.5" customHeight="1" x14ac:dyDescent="0.2">
      <c r="C14" s="324" t="s">
        <v>577</v>
      </c>
    </row>
    <row r="15" spans="2:4" ht="40.5" customHeight="1" x14ac:dyDescent="0.2">
      <c r="C15" s="324" t="s">
        <v>578</v>
      </c>
    </row>
    <row r="16" spans="2:4" ht="40.5" customHeight="1" x14ac:dyDescent="0.2">
      <c r="C16" s="324" t="s">
        <v>579</v>
      </c>
    </row>
    <row r="17" spans="3:3" ht="40.5" customHeight="1" x14ac:dyDescent="0.2">
      <c r="C17" s="324" t="s">
        <v>580</v>
      </c>
    </row>
    <row r="18" spans="3:3" ht="40.5" customHeight="1" x14ac:dyDescent="0.2">
      <c r="C18" s="324" t="s">
        <v>581</v>
      </c>
    </row>
    <row r="19" spans="3:3" ht="40.5" customHeight="1" x14ac:dyDescent="0.2">
      <c r="C19" s="324" t="s">
        <v>582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EF93-3BB8-4919-BC50-6D0328DE49A8}">
  <dimension ref="A1:E17"/>
  <sheetViews>
    <sheetView tabSelected="1" zoomScale="80" zoomScaleNormal="80" workbookViewId="0">
      <selection activeCell="E3" sqref="E3"/>
    </sheetView>
  </sheetViews>
  <sheetFormatPr defaultRowHeight="14.25" x14ac:dyDescent="0.2"/>
  <cols>
    <col min="1" max="1" width="10.125" style="424" customWidth="1"/>
    <col min="2" max="2" width="16.25" customWidth="1"/>
    <col min="3" max="4" width="55.125" customWidth="1"/>
    <col min="5" max="5" width="129.875" style="426" customWidth="1"/>
  </cols>
  <sheetData>
    <row r="1" spans="1:5" ht="15" thickBot="1" x14ac:dyDescent="0.25">
      <c r="A1" s="331" t="s">
        <v>30</v>
      </c>
      <c r="B1" s="332"/>
      <c r="C1" s="332"/>
      <c r="D1" s="332"/>
      <c r="E1" s="332"/>
    </row>
    <row r="2" spans="1:5" ht="27" customHeight="1" x14ac:dyDescent="0.2">
      <c r="A2" s="419" t="s">
        <v>31</v>
      </c>
      <c r="B2" s="291" t="s">
        <v>32</v>
      </c>
      <c r="C2" s="291" t="s">
        <v>244</v>
      </c>
      <c r="D2" s="291" t="s">
        <v>246</v>
      </c>
      <c r="E2" s="292" t="s">
        <v>245</v>
      </c>
    </row>
    <row r="3" spans="1:5" ht="409.6" x14ac:dyDescent="0.2">
      <c r="A3" s="293" t="s">
        <v>65</v>
      </c>
      <c r="B3" s="294">
        <v>44948</v>
      </c>
      <c r="C3" s="194" t="s">
        <v>568</v>
      </c>
      <c r="D3" s="194" t="s">
        <v>569</v>
      </c>
      <c r="E3" s="326" t="s">
        <v>570</v>
      </c>
    </row>
    <row r="4" spans="1:5" ht="294.75" x14ac:dyDescent="0.2">
      <c r="A4" s="293" t="s">
        <v>258</v>
      </c>
      <c r="B4" s="294">
        <v>44948</v>
      </c>
      <c r="C4" s="194" t="s">
        <v>567</v>
      </c>
      <c r="D4" s="194" t="s">
        <v>571</v>
      </c>
      <c r="E4" s="287" t="s">
        <v>572</v>
      </c>
    </row>
    <row r="5" spans="1:5" ht="231.75" x14ac:dyDescent="0.2">
      <c r="A5" s="293" t="s">
        <v>573</v>
      </c>
      <c r="B5" s="294">
        <v>44949</v>
      </c>
      <c r="C5" s="194" t="s">
        <v>568</v>
      </c>
      <c r="D5" s="194" t="s">
        <v>574</v>
      </c>
      <c r="E5" s="287" t="s">
        <v>575</v>
      </c>
    </row>
    <row r="6" spans="1:5" ht="315.75" x14ac:dyDescent="0.2">
      <c r="A6" s="293" t="s">
        <v>603</v>
      </c>
      <c r="B6" s="294">
        <v>44949</v>
      </c>
      <c r="C6" s="194" t="s">
        <v>584</v>
      </c>
      <c r="D6" s="194" t="s">
        <v>583</v>
      </c>
      <c r="E6" s="287" t="s">
        <v>585</v>
      </c>
    </row>
    <row r="7" spans="1:5" ht="409.6" x14ac:dyDescent="0.2">
      <c r="A7" s="425" t="s">
        <v>586</v>
      </c>
      <c r="B7" s="294">
        <v>44949</v>
      </c>
      <c r="C7" s="194" t="s">
        <v>602</v>
      </c>
      <c r="D7" s="194">
        <v>4</v>
      </c>
      <c r="E7" s="287" t="s">
        <v>587</v>
      </c>
    </row>
    <row r="8" spans="1:5" ht="91.5" customHeight="1" x14ac:dyDescent="0.2">
      <c r="A8" s="293" t="s">
        <v>589</v>
      </c>
      <c r="B8" s="294">
        <v>44949</v>
      </c>
      <c r="C8" s="194" t="s">
        <v>568</v>
      </c>
      <c r="D8" s="194" t="s">
        <v>588</v>
      </c>
      <c r="E8" s="287" t="s">
        <v>593</v>
      </c>
    </row>
    <row r="9" spans="1:5" ht="252.75" x14ac:dyDescent="0.2">
      <c r="A9" s="293" t="s">
        <v>590</v>
      </c>
      <c r="B9" s="294">
        <v>44949</v>
      </c>
      <c r="C9" s="194" t="s">
        <v>604</v>
      </c>
      <c r="D9" s="194" t="s">
        <v>591</v>
      </c>
      <c r="E9" s="287" t="s">
        <v>592</v>
      </c>
    </row>
    <row r="10" spans="1:5" x14ac:dyDescent="0.2">
      <c r="A10" s="293"/>
      <c r="B10" s="295"/>
      <c r="C10" s="296"/>
      <c r="D10" s="296"/>
      <c r="E10" s="297"/>
    </row>
    <row r="11" spans="1:5" x14ac:dyDescent="0.2">
      <c r="A11" s="420"/>
      <c r="B11" s="296"/>
      <c r="C11" s="296"/>
      <c r="D11" s="296"/>
      <c r="E11" s="297"/>
    </row>
    <row r="12" spans="1:5" x14ac:dyDescent="0.2">
      <c r="A12" s="421"/>
      <c r="B12" s="300" t="s">
        <v>33</v>
      </c>
      <c r="C12" s="296"/>
      <c r="D12" s="296">
        <f>388+24+60+188+4+289+104</f>
        <v>1057</v>
      </c>
      <c r="E12" s="297"/>
    </row>
    <row r="13" spans="1:5" x14ac:dyDescent="0.2">
      <c r="A13" s="420"/>
      <c r="B13" s="300"/>
      <c r="C13" s="296"/>
      <c r="D13" s="296"/>
      <c r="E13" s="297"/>
    </row>
    <row r="14" spans="1:5" x14ac:dyDescent="0.2">
      <c r="A14" s="422"/>
      <c r="B14" s="300" t="s">
        <v>34</v>
      </c>
      <c r="C14" s="296"/>
      <c r="D14" s="296">
        <v>746</v>
      </c>
      <c r="E14" s="297"/>
    </row>
    <row r="15" spans="1:5" x14ac:dyDescent="0.2">
      <c r="A15" s="420"/>
      <c r="B15" s="300"/>
      <c r="C15" s="296"/>
      <c r="D15" s="296"/>
      <c r="E15" s="297"/>
    </row>
    <row r="16" spans="1:5" x14ac:dyDescent="0.2">
      <c r="A16" s="420"/>
      <c r="B16" s="300"/>
      <c r="C16" s="296"/>
      <c r="D16" s="296"/>
      <c r="E16" s="297"/>
    </row>
    <row r="17" spans="1:5" ht="15" thickBot="1" x14ac:dyDescent="0.25">
      <c r="A17" s="423"/>
      <c r="B17" s="304" t="s">
        <v>35</v>
      </c>
      <c r="C17" s="305"/>
      <c r="D17" s="305">
        <f>D12-D14</f>
        <v>311</v>
      </c>
      <c r="E17" s="306"/>
    </row>
  </sheetData>
  <mergeCells count="1">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FCEC1-2886-4971-872D-EEE7562C6B75}">
  <dimension ref="A1:M37"/>
  <sheetViews>
    <sheetView zoomScale="60" zoomScaleNormal="70" workbookViewId="0">
      <selection activeCell="A2" sqref="A2:A14"/>
    </sheetView>
  </sheetViews>
  <sheetFormatPr defaultColWidth="42" defaultRowHeight="74.25" customHeight="1" x14ac:dyDescent="0.2"/>
  <cols>
    <col min="1" max="1" width="7.875" style="162" customWidth="1"/>
    <col min="2" max="2" width="50.75" style="211" customWidth="1"/>
    <col min="3" max="3" width="38.625" style="211" customWidth="1"/>
    <col min="4" max="4" width="27.375" style="211" customWidth="1"/>
    <col min="5" max="5" width="35" style="211" customWidth="1"/>
    <col min="6" max="6" width="24.5" style="211" customWidth="1"/>
    <col min="7" max="7" width="7.375" style="211" customWidth="1"/>
    <col min="8" max="8" width="42" style="211"/>
    <col min="9" max="16384" width="42" style="162"/>
  </cols>
  <sheetData>
    <row r="1" spans="1:13" ht="27.95" customHeight="1" x14ac:dyDescent="0.25">
      <c r="A1" s="196"/>
      <c r="B1" s="202" t="s">
        <v>268</v>
      </c>
      <c r="C1" s="202" t="s">
        <v>269</v>
      </c>
      <c r="D1" s="202" t="s">
        <v>270</v>
      </c>
      <c r="E1" s="202" t="s">
        <v>271</v>
      </c>
      <c r="F1" s="202" t="s">
        <v>272</v>
      </c>
      <c r="G1" s="202" t="s">
        <v>273</v>
      </c>
      <c r="H1" s="203" t="s">
        <v>274</v>
      </c>
      <c r="I1" s="196"/>
      <c r="J1" s="196"/>
      <c r="K1" s="196"/>
      <c r="L1" s="196"/>
      <c r="M1" s="196"/>
    </row>
    <row r="2" spans="1:13" ht="61.5" customHeight="1" x14ac:dyDescent="0.25">
      <c r="A2" s="199">
        <v>1</v>
      </c>
      <c r="B2" s="204" t="s">
        <v>554</v>
      </c>
      <c r="C2" s="212" t="s">
        <v>299</v>
      </c>
      <c r="D2" s="212" t="s">
        <v>300</v>
      </c>
      <c r="E2" s="204" t="s">
        <v>555</v>
      </c>
      <c r="F2" s="212" t="s">
        <v>556</v>
      </c>
      <c r="G2" s="212" t="s">
        <v>412</v>
      </c>
      <c r="H2" s="213" t="s">
        <v>277</v>
      </c>
      <c r="I2" s="198"/>
      <c r="J2" s="196"/>
      <c r="K2" s="196"/>
      <c r="L2" s="196"/>
      <c r="M2" s="196"/>
    </row>
    <row r="3" spans="1:13" ht="61.5" customHeight="1" x14ac:dyDescent="0.25">
      <c r="A3" s="196">
        <v>2</v>
      </c>
      <c r="B3" s="205" t="s">
        <v>287</v>
      </c>
      <c r="C3" s="206" t="s">
        <v>557</v>
      </c>
      <c r="D3" s="206" t="s">
        <v>301</v>
      </c>
      <c r="E3" s="205" t="s">
        <v>558</v>
      </c>
      <c r="F3" s="206" t="s">
        <v>302</v>
      </c>
      <c r="G3" s="206" t="s">
        <v>412</v>
      </c>
      <c r="H3" s="207" t="s">
        <v>278</v>
      </c>
      <c r="I3" s="196"/>
      <c r="J3" s="196"/>
      <c r="K3"/>
      <c r="L3" s="196"/>
      <c r="M3" s="196"/>
    </row>
    <row r="4" spans="1:13" ht="61.5" customHeight="1" x14ac:dyDescent="0.25">
      <c r="A4" s="199">
        <v>3</v>
      </c>
      <c r="B4" s="204" t="s">
        <v>288</v>
      </c>
      <c r="C4" s="212" t="s">
        <v>303</v>
      </c>
      <c r="D4" s="212" t="s">
        <v>304</v>
      </c>
      <c r="E4" s="204" t="s">
        <v>305</v>
      </c>
      <c r="F4" s="212" t="s">
        <v>306</v>
      </c>
      <c r="G4" s="212" t="s">
        <v>412</v>
      </c>
      <c r="H4" s="213" t="s">
        <v>278</v>
      </c>
      <c r="I4" s="198"/>
      <c r="J4" s="196"/>
      <c r="K4" s="196"/>
      <c r="L4" s="196"/>
      <c r="M4" s="196"/>
    </row>
    <row r="5" spans="1:13" ht="61.5" customHeight="1" x14ac:dyDescent="0.25">
      <c r="A5" s="196">
        <v>4</v>
      </c>
      <c r="B5" s="205" t="s">
        <v>289</v>
      </c>
      <c r="C5" s="206" t="s">
        <v>307</v>
      </c>
      <c r="D5" s="206" t="s">
        <v>536</v>
      </c>
      <c r="E5" s="205" t="s">
        <v>537</v>
      </c>
      <c r="F5" s="206" t="s">
        <v>308</v>
      </c>
      <c r="G5" s="206" t="s">
        <v>412</v>
      </c>
      <c r="H5" s="207" t="s">
        <v>275</v>
      </c>
      <c r="I5" s="196"/>
      <c r="J5" s="196"/>
      <c r="K5" s="196"/>
      <c r="L5" s="196"/>
      <c r="M5" s="196"/>
    </row>
    <row r="6" spans="1:13" ht="61.5" customHeight="1" x14ac:dyDescent="0.25">
      <c r="A6" s="199">
        <v>5</v>
      </c>
      <c r="B6" s="205" t="s">
        <v>290</v>
      </c>
      <c r="C6" s="206" t="s">
        <v>309</v>
      </c>
      <c r="D6" s="206" t="s">
        <v>310</v>
      </c>
      <c r="E6" s="205" t="s">
        <v>538</v>
      </c>
      <c r="F6" s="206" t="s">
        <v>539</v>
      </c>
      <c r="G6" s="206" t="s">
        <v>391</v>
      </c>
      <c r="H6" s="207" t="s">
        <v>277</v>
      </c>
      <c r="I6" s="196"/>
      <c r="J6" s="196"/>
      <c r="K6" s="196"/>
      <c r="L6" s="196"/>
      <c r="M6" s="196"/>
    </row>
    <row r="7" spans="1:13" customFormat="1" ht="61.5" customHeight="1" x14ac:dyDescent="0.25">
      <c r="A7" s="196">
        <v>6</v>
      </c>
      <c r="B7" s="205" t="s">
        <v>291</v>
      </c>
      <c r="C7" s="206" t="s">
        <v>540</v>
      </c>
      <c r="D7" s="206" t="s">
        <v>541</v>
      </c>
      <c r="E7" s="205" t="s">
        <v>542</v>
      </c>
      <c r="F7" s="205" t="s">
        <v>543</v>
      </c>
      <c r="G7" s="206" t="s">
        <v>412</v>
      </c>
      <c r="H7" s="207" t="s">
        <v>275</v>
      </c>
      <c r="I7" s="195" t="s">
        <v>311</v>
      </c>
      <c r="J7" s="195"/>
      <c r="K7" s="195"/>
      <c r="L7" s="195"/>
      <c r="M7" s="195"/>
    </row>
    <row r="8" spans="1:13" ht="61.5" customHeight="1" x14ac:dyDescent="0.25">
      <c r="A8" s="199">
        <v>7</v>
      </c>
      <c r="B8" s="205" t="s">
        <v>292</v>
      </c>
      <c r="C8" s="206" t="s">
        <v>544</v>
      </c>
      <c r="D8" s="206" t="s">
        <v>545</v>
      </c>
      <c r="E8" s="205" t="s">
        <v>313</v>
      </c>
      <c r="F8" s="205" t="s">
        <v>546</v>
      </c>
      <c r="G8" s="206" t="s">
        <v>413</v>
      </c>
      <c r="H8" s="207" t="s">
        <v>278</v>
      </c>
      <c r="I8" s="197" t="s">
        <v>311</v>
      </c>
      <c r="J8" s="196"/>
      <c r="K8" s="196"/>
      <c r="L8" s="196"/>
      <c r="M8" s="196"/>
    </row>
    <row r="9" spans="1:13" ht="61.5" customHeight="1" x14ac:dyDescent="0.25">
      <c r="A9" s="196">
        <v>8</v>
      </c>
      <c r="B9" s="208" t="s">
        <v>293</v>
      </c>
      <c r="C9" s="206" t="s">
        <v>312</v>
      </c>
      <c r="D9" s="206" t="s">
        <v>314</v>
      </c>
      <c r="E9" s="205" t="s">
        <v>547</v>
      </c>
      <c r="F9" s="205" t="s">
        <v>548</v>
      </c>
      <c r="G9" s="206" t="s">
        <v>412</v>
      </c>
      <c r="H9" s="207" t="s">
        <v>276</v>
      </c>
      <c r="I9" s="196"/>
      <c r="J9" s="196"/>
      <c r="K9" s="196"/>
      <c r="L9" s="196"/>
      <c r="M9" s="196"/>
    </row>
    <row r="10" spans="1:13" ht="61.5" customHeight="1" x14ac:dyDescent="0.25">
      <c r="A10" s="199">
        <v>9</v>
      </c>
      <c r="B10" s="215" t="s">
        <v>294</v>
      </c>
      <c r="C10" s="216" t="s">
        <v>315</v>
      </c>
      <c r="D10" s="216" t="s">
        <v>316</v>
      </c>
      <c r="E10" s="215" t="s">
        <v>317</v>
      </c>
      <c r="F10" s="215" t="s">
        <v>549</v>
      </c>
      <c r="G10" s="216" t="s">
        <v>413</v>
      </c>
      <c r="H10" s="217" t="s">
        <v>275</v>
      </c>
      <c r="I10" s="214"/>
      <c r="J10" s="214"/>
      <c r="K10" s="214"/>
      <c r="L10" s="214"/>
      <c r="M10" s="214"/>
    </row>
    <row r="11" spans="1:13" ht="61.5" customHeight="1" x14ac:dyDescent="0.25">
      <c r="A11" s="196">
        <v>10</v>
      </c>
      <c r="B11" s="215" t="s">
        <v>295</v>
      </c>
      <c r="C11" s="216" t="s">
        <v>318</v>
      </c>
      <c r="D11" s="216" t="s">
        <v>550</v>
      </c>
      <c r="E11" s="215" t="s">
        <v>551</v>
      </c>
      <c r="F11" s="215" t="s">
        <v>552</v>
      </c>
      <c r="G11" s="216" t="s">
        <v>412</v>
      </c>
      <c r="H11" s="217" t="s">
        <v>275</v>
      </c>
      <c r="I11" s="214"/>
      <c r="J11" s="214"/>
      <c r="K11" s="214"/>
      <c r="L11" s="214"/>
      <c r="M11" s="214"/>
    </row>
    <row r="12" spans="1:13" ht="61.5" customHeight="1" x14ac:dyDescent="0.25">
      <c r="A12" s="199">
        <v>11</v>
      </c>
      <c r="B12" s="204" t="s">
        <v>296</v>
      </c>
      <c r="C12" s="212" t="s">
        <v>320</v>
      </c>
      <c r="D12" s="219" t="s">
        <v>319</v>
      </c>
      <c r="E12" s="204" t="s">
        <v>321</v>
      </c>
      <c r="F12" s="218" t="s">
        <v>322</v>
      </c>
      <c r="G12" s="212" t="s">
        <v>413</v>
      </c>
      <c r="H12" s="213" t="s">
        <v>276</v>
      </c>
      <c r="I12" s="198"/>
      <c r="J12" s="196"/>
      <c r="K12" s="196"/>
      <c r="L12" s="196"/>
      <c r="M12" s="196"/>
    </row>
    <row r="13" spans="1:13" ht="61.5" customHeight="1" x14ac:dyDescent="0.25">
      <c r="A13" s="196">
        <v>12</v>
      </c>
      <c r="B13" s="204" t="s">
        <v>297</v>
      </c>
      <c r="C13" s="206" t="s">
        <v>323</v>
      </c>
      <c r="D13" s="206" t="s">
        <v>324</v>
      </c>
      <c r="E13" s="205" t="s">
        <v>325</v>
      </c>
      <c r="F13" s="205" t="s">
        <v>326</v>
      </c>
      <c r="G13" s="206" t="s">
        <v>412</v>
      </c>
      <c r="H13" s="207" t="s">
        <v>277</v>
      </c>
      <c r="I13" s="196"/>
      <c r="J13" s="196"/>
      <c r="K13" s="196"/>
      <c r="L13" s="196"/>
      <c r="M13" s="196"/>
    </row>
    <row r="14" spans="1:13" ht="61.5" customHeight="1" x14ac:dyDescent="0.25">
      <c r="A14" s="199">
        <v>13</v>
      </c>
      <c r="B14" s="205" t="s">
        <v>298</v>
      </c>
      <c r="C14" s="206" t="s">
        <v>553</v>
      </c>
      <c r="D14" s="206" t="s">
        <v>328</v>
      </c>
      <c r="E14" s="205" t="s">
        <v>329</v>
      </c>
      <c r="F14" s="205" t="s">
        <v>330</v>
      </c>
      <c r="G14" s="206" t="s">
        <v>413</v>
      </c>
      <c r="H14" s="207" t="s">
        <v>277</v>
      </c>
      <c r="I14" s="196" t="s">
        <v>327</v>
      </c>
      <c r="J14" s="196"/>
      <c r="K14" s="196"/>
      <c r="L14" s="196"/>
      <c r="M14" s="196"/>
    </row>
    <row r="15" spans="1:13" ht="74.25" customHeight="1" x14ac:dyDescent="0.25">
      <c r="A15" s="196"/>
      <c r="B15" s="209"/>
      <c r="C15" s="210"/>
      <c r="D15" s="210"/>
      <c r="E15" s="210"/>
      <c r="F15" s="210"/>
      <c r="G15" s="210"/>
      <c r="H15" s="210"/>
      <c r="I15" s="196"/>
      <c r="J15" s="196"/>
      <c r="K15" s="196"/>
      <c r="L15" s="196"/>
      <c r="M15" s="196"/>
    </row>
    <row r="16" spans="1:13" ht="74.25" customHeight="1" x14ac:dyDescent="0.25">
      <c r="A16" s="196"/>
      <c r="B16" s="210"/>
      <c r="C16" s="210"/>
      <c r="D16" s="210"/>
      <c r="E16" s="210"/>
      <c r="F16" s="210"/>
      <c r="G16" s="210"/>
      <c r="H16" s="210"/>
      <c r="I16" s="196"/>
      <c r="J16" s="196"/>
      <c r="K16" s="196"/>
      <c r="L16" s="196"/>
      <c r="M16" s="196"/>
    </row>
    <row r="17" spans="1:13" ht="74.25" customHeight="1" x14ac:dyDescent="0.25">
      <c r="A17" s="196"/>
      <c r="B17" s="210"/>
      <c r="C17" s="210"/>
      <c r="D17" s="210"/>
      <c r="E17" s="210"/>
      <c r="F17" s="210"/>
      <c r="G17" s="210"/>
      <c r="H17" s="210"/>
      <c r="I17" s="196"/>
      <c r="J17" s="196"/>
      <c r="K17" s="196"/>
      <c r="L17" s="196"/>
      <c r="M17" s="196"/>
    </row>
    <row r="18" spans="1:13" ht="74.25" customHeight="1" x14ac:dyDescent="0.25">
      <c r="A18" s="196"/>
      <c r="B18" s="210"/>
      <c r="C18" s="210"/>
      <c r="D18" s="210" t="s">
        <v>279</v>
      </c>
      <c r="E18" s="210"/>
      <c r="F18" s="210"/>
      <c r="G18" s="210"/>
      <c r="H18" s="210"/>
      <c r="I18" s="196"/>
      <c r="J18" s="196"/>
      <c r="K18" s="196"/>
      <c r="L18" s="196"/>
      <c r="M18" s="196"/>
    </row>
    <row r="19" spans="1:13" ht="74.25" customHeight="1" x14ac:dyDescent="0.25">
      <c r="A19" s="196"/>
      <c r="B19" s="210"/>
      <c r="C19" s="210"/>
      <c r="D19" s="210"/>
      <c r="E19" s="210"/>
      <c r="F19" s="210"/>
      <c r="G19" s="210"/>
      <c r="H19" s="210"/>
      <c r="I19" s="196"/>
      <c r="J19" s="196"/>
      <c r="K19" s="196"/>
      <c r="L19" s="196"/>
      <c r="M19" s="196"/>
    </row>
    <row r="20" spans="1:13" ht="74.25" customHeight="1" x14ac:dyDescent="0.25">
      <c r="A20" s="196"/>
      <c r="B20" s="210"/>
      <c r="C20" s="210"/>
      <c r="D20" s="210"/>
      <c r="E20" s="210"/>
      <c r="F20" s="210"/>
      <c r="G20" s="210"/>
      <c r="H20" s="210"/>
      <c r="I20" s="196"/>
      <c r="J20" s="196"/>
      <c r="K20" s="196"/>
      <c r="L20" s="196"/>
      <c r="M20" s="196"/>
    </row>
    <row r="21" spans="1:13" ht="74.25" customHeight="1" x14ac:dyDescent="0.25">
      <c r="A21" s="196"/>
      <c r="B21" s="210"/>
      <c r="C21" s="210"/>
      <c r="D21" s="210"/>
      <c r="E21" s="210"/>
      <c r="F21" s="210"/>
      <c r="G21" s="210"/>
      <c r="H21" s="210"/>
      <c r="I21" s="196"/>
      <c r="J21" s="196"/>
      <c r="K21" s="196"/>
      <c r="L21" s="196"/>
      <c r="M21" s="196"/>
    </row>
    <row r="22" spans="1:13" ht="74.25" customHeight="1" x14ac:dyDescent="0.25">
      <c r="A22" s="196"/>
      <c r="B22" s="210"/>
      <c r="C22" s="210"/>
      <c r="D22" s="210"/>
      <c r="E22" s="210"/>
      <c r="F22" s="210"/>
      <c r="G22" s="210"/>
      <c r="H22" s="210"/>
      <c r="I22" s="196"/>
      <c r="J22" s="196"/>
      <c r="K22" s="196"/>
      <c r="L22" s="196"/>
      <c r="M22" s="196"/>
    </row>
    <row r="23" spans="1:13" ht="74.25" customHeight="1" x14ac:dyDescent="0.25">
      <c r="A23" s="196"/>
      <c r="B23" s="210"/>
      <c r="C23" s="210"/>
      <c r="D23" s="210"/>
      <c r="E23" s="210"/>
      <c r="F23" s="210"/>
      <c r="G23" s="210"/>
      <c r="H23" s="210"/>
      <c r="I23" s="196"/>
      <c r="J23" s="196"/>
      <c r="K23" s="196"/>
      <c r="L23" s="196"/>
      <c r="M23" s="196"/>
    </row>
    <row r="24" spans="1:13" ht="74.25" customHeight="1" x14ac:dyDescent="0.25">
      <c r="A24" s="196"/>
      <c r="B24" s="210"/>
      <c r="C24" s="210"/>
      <c r="D24" s="210"/>
      <c r="E24" s="210"/>
      <c r="F24" s="210"/>
      <c r="G24" s="210"/>
      <c r="H24" s="210"/>
      <c r="I24" s="196"/>
      <c r="J24" s="196"/>
      <c r="K24" s="196"/>
      <c r="L24" s="196"/>
      <c r="M24" s="196"/>
    </row>
    <row r="25" spans="1:13" ht="74.25" customHeight="1" x14ac:dyDescent="0.25">
      <c r="A25" s="196"/>
      <c r="B25" s="210"/>
      <c r="C25" s="210"/>
      <c r="D25" s="210"/>
      <c r="E25" s="210"/>
      <c r="F25" s="210"/>
      <c r="G25" s="210"/>
      <c r="H25" s="210"/>
      <c r="I25" s="196"/>
      <c r="J25" s="196"/>
      <c r="K25" s="196"/>
      <c r="L25" s="196"/>
      <c r="M25" s="196"/>
    </row>
    <row r="26" spans="1:13" ht="74.25" customHeight="1" x14ac:dyDescent="0.25">
      <c r="A26" s="196"/>
      <c r="B26" s="210"/>
      <c r="C26" s="210"/>
      <c r="D26" s="210"/>
      <c r="E26" s="210"/>
      <c r="F26" s="210"/>
      <c r="G26" s="210"/>
      <c r="H26" s="210"/>
      <c r="I26" s="196"/>
      <c r="J26" s="196"/>
      <c r="K26" s="196"/>
      <c r="L26" s="196"/>
      <c r="M26" s="196"/>
    </row>
    <row r="27" spans="1:13" ht="74.25" customHeight="1" x14ac:dyDescent="0.25">
      <c r="A27" s="196"/>
      <c r="B27" s="210"/>
      <c r="C27" s="210"/>
      <c r="D27" s="210"/>
      <c r="E27" s="210"/>
      <c r="F27" s="210"/>
      <c r="G27" s="210"/>
      <c r="H27" s="210"/>
      <c r="I27" s="196"/>
      <c r="J27" s="196"/>
      <c r="K27" s="196"/>
      <c r="L27" s="196"/>
      <c r="M27" s="196"/>
    </row>
    <row r="28" spans="1:13" ht="74.25" customHeight="1" x14ac:dyDescent="0.25">
      <c r="A28" s="196"/>
      <c r="B28" s="210"/>
      <c r="C28" s="210"/>
      <c r="D28" s="210"/>
      <c r="E28" s="210"/>
      <c r="F28" s="210"/>
      <c r="G28" s="210"/>
      <c r="H28" s="210"/>
      <c r="I28" s="196"/>
      <c r="J28" s="196"/>
      <c r="K28" s="196"/>
      <c r="L28" s="196"/>
      <c r="M28" s="196"/>
    </row>
    <row r="29" spans="1:13" ht="74.25" customHeight="1" x14ac:dyDescent="0.25">
      <c r="A29" s="196"/>
      <c r="B29" s="210"/>
      <c r="C29" s="210"/>
      <c r="D29" s="210"/>
      <c r="E29" s="210"/>
      <c r="F29" s="210"/>
      <c r="G29" s="210"/>
      <c r="H29" s="210"/>
      <c r="I29" s="196"/>
      <c r="J29" s="196"/>
      <c r="K29" s="196"/>
      <c r="L29" s="196"/>
      <c r="M29" s="196"/>
    </row>
    <row r="30" spans="1:13" ht="74.25" customHeight="1" x14ac:dyDescent="0.25">
      <c r="A30" s="196"/>
      <c r="B30" s="210"/>
      <c r="C30" s="210"/>
      <c r="D30" s="210"/>
      <c r="E30" s="210"/>
      <c r="F30" s="210"/>
      <c r="G30" s="210"/>
      <c r="H30" s="210"/>
      <c r="I30" s="196"/>
      <c r="J30" s="196"/>
      <c r="K30" s="196"/>
      <c r="L30" s="196"/>
      <c r="M30" s="196"/>
    </row>
    <row r="31" spans="1:13" ht="74.25" customHeight="1" x14ac:dyDescent="0.25">
      <c r="A31" s="196"/>
      <c r="B31" s="210"/>
      <c r="C31" s="210"/>
      <c r="D31" s="210"/>
      <c r="E31" s="210"/>
      <c r="F31" s="210"/>
      <c r="G31" s="210"/>
      <c r="H31" s="210"/>
      <c r="I31" s="196"/>
      <c r="J31" s="196"/>
      <c r="K31" s="196"/>
      <c r="L31" s="196"/>
      <c r="M31" s="196"/>
    </row>
    <row r="32" spans="1:13" ht="74.25" customHeight="1" x14ac:dyDescent="0.25">
      <c r="A32" s="196"/>
      <c r="B32" s="210"/>
      <c r="C32" s="210"/>
      <c r="D32" s="210"/>
      <c r="E32" s="210"/>
      <c r="F32" s="210"/>
      <c r="G32" s="210"/>
      <c r="H32" s="210"/>
      <c r="I32" s="196"/>
      <c r="J32" s="196"/>
      <c r="K32" s="196"/>
      <c r="L32" s="196"/>
      <c r="M32" s="196"/>
    </row>
    <row r="33" spans="1:13" ht="74.25" customHeight="1" x14ac:dyDescent="0.25">
      <c r="A33" s="196"/>
      <c r="B33" s="210"/>
      <c r="C33" s="210"/>
      <c r="D33" s="210"/>
      <c r="E33" s="210"/>
      <c r="F33" s="210"/>
      <c r="G33" s="210"/>
      <c r="H33" s="210"/>
      <c r="I33" s="196"/>
      <c r="J33" s="196"/>
      <c r="K33" s="196"/>
      <c r="L33" s="196"/>
      <c r="M33" s="196"/>
    </row>
    <row r="34" spans="1:13" ht="74.25" customHeight="1" x14ac:dyDescent="0.25">
      <c r="A34" s="196"/>
      <c r="B34" s="210"/>
      <c r="C34" s="210"/>
      <c r="D34" s="210"/>
      <c r="E34" s="210"/>
      <c r="F34" s="210"/>
      <c r="G34" s="210"/>
      <c r="H34" s="210"/>
      <c r="I34" s="196"/>
      <c r="J34" s="196"/>
      <c r="K34" s="196"/>
      <c r="L34" s="196"/>
      <c r="M34" s="196"/>
    </row>
    <row r="35" spans="1:13" ht="74.25" customHeight="1" x14ac:dyDescent="0.25">
      <c r="A35" s="196"/>
      <c r="B35" s="210"/>
      <c r="C35" s="210"/>
      <c r="D35" s="210"/>
      <c r="E35" s="210"/>
      <c r="F35" s="210"/>
      <c r="G35" s="210"/>
      <c r="H35" s="210"/>
      <c r="I35" s="196"/>
      <c r="J35" s="196"/>
      <c r="K35" s="196"/>
      <c r="L35" s="196"/>
      <c r="M35" s="196"/>
    </row>
    <row r="36" spans="1:13" ht="74.25" customHeight="1" x14ac:dyDescent="0.25">
      <c r="A36" s="196"/>
      <c r="B36" s="210"/>
      <c r="C36" s="210"/>
      <c r="D36" s="210"/>
      <c r="E36" s="210"/>
      <c r="F36" s="210"/>
      <c r="G36" s="210"/>
      <c r="H36" s="210"/>
      <c r="I36" s="196"/>
      <c r="J36" s="196"/>
      <c r="K36" s="196"/>
      <c r="L36" s="196"/>
      <c r="M36" s="196"/>
    </row>
    <row r="37" spans="1:13" ht="74.25" customHeight="1" x14ac:dyDescent="0.25">
      <c r="A37" s="196"/>
      <c r="B37" s="210"/>
      <c r="C37" s="210"/>
      <c r="D37" s="210"/>
      <c r="E37" s="210"/>
      <c r="F37" s="210"/>
      <c r="G37" s="210"/>
      <c r="H37" s="210"/>
      <c r="I37" s="196"/>
      <c r="J37" s="196"/>
      <c r="K37" s="196"/>
      <c r="L37" s="196"/>
      <c r="M37" s="19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8DA59-8215-45BC-999B-2DD2AF5E1B35}">
  <dimension ref="A1:AE9"/>
  <sheetViews>
    <sheetView workbookViewId="0">
      <selection activeCell="A3" sqref="A3"/>
    </sheetView>
  </sheetViews>
  <sheetFormatPr defaultColWidth="14" defaultRowHeight="10.5" x14ac:dyDescent="0.15"/>
  <cols>
    <col min="1" max="16384" width="14" style="309"/>
  </cols>
  <sheetData>
    <row r="1" spans="1:31" ht="11.25" x14ac:dyDescent="0.2">
      <c r="A1" s="307"/>
      <c r="B1" s="200" t="s">
        <v>280</v>
      </c>
      <c r="C1" s="200" t="s">
        <v>281</v>
      </c>
      <c r="D1" s="200" t="s">
        <v>281</v>
      </c>
      <c r="E1" s="200" t="s">
        <v>281</v>
      </c>
      <c r="F1" s="201" t="s">
        <v>281</v>
      </c>
      <c r="G1" s="201" t="s">
        <v>280</v>
      </c>
      <c r="H1" s="201" t="s">
        <v>280</v>
      </c>
      <c r="I1" s="201" t="s">
        <v>281</v>
      </c>
      <c r="J1" s="201" t="s">
        <v>280</v>
      </c>
      <c r="K1" s="201" t="s">
        <v>280</v>
      </c>
      <c r="L1" s="201" t="s">
        <v>280</v>
      </c>
      <c r="M1" s="201" t="s">
        <v>281</v>
      </c>
      <c r="N1" s="201" t="s">
        <v>280</v>
      </c>
      <c r="O1" s="308"/>
      <c r="P1" s="308"/>
      <c r="Q1" s="308"/>
      <c r="R1" s="308"/>
      <c r="S1" s="308"/>
      <c r="T1" s="308"/>
      <c r="U1" s="308"/>
      <c r="V1" s="308"/>
      <c r="W1" s="308"/>
      <c r="X1" s="308"/>
      <c r="Y1" s="308"/>
      <c r="Z1" s="308"/>
      <c r="AA1" s="308"/>
      <c r="AB1" s="308"/>
      <c r="AC1" s="308"/>
      <c r="AD1" s="308"/>
      <c r="AE1" s="308"/>
    </row>
    <row r="2" spans="1:31" ht="11.25" x14ac:dyDescent="0.2">
      <c r="A2" s="310" t="s">
        <v>282</v>
      </c>
      <c r="B2" s="311">
        <f>'MMAT Arn Qul'!J23</f>
        <v>0.92500000000000004</v>
      </c>
      <c r="C2" s="311">
        <f>'MMAT Auv Qul'!J23</f>
        <v>0.97499999999999998</v>
      </c>
      <c r="D2" s="311">
        <f>'MMAT Auv 2 Qul'!J23</f>
        <v>0.95</v>
      </c>
      <c r="E2" s="311">
        <f>'MMAT Dal Qul'!J23</f>
        <v>0.875</v>
      </c>
      <c r="F2" s="311">
        <f>'MMAT Kar Qul'!J23</f>
        <v>0.82499999999999996</v>
      </c>
      <c r="G2" s="311">
        <f>'MMAT Mub Qun'!I39</f>
        <v>0.9</v>
      </c>
      <c r="H2" s="311">
        <f>'MMAT Mut Qun'!I39</f>
        <v>1</v>
      </c>
      <c r="I2" s="311">
        <f>'MMAT Myl Qul'!I23</f>
        <v>0.9</v>
      </c>
      <c r="J2" s="311">
        <f>'MMAT Nin Qul'!I23</f>
        <v>0.97499999999999998</v>
      </c>
      <c r="K2" s="311">
        <f>'MMAT Sha Qul'!J23</f>
        <v>0.8</v>
      </c>
      <c r="L2" s="311">
        <f>'MMAT Sol Qul'!J23</f>
        <v>0.77500000000000002</v>
      </c>
      <c r="M2" s="311">
        <f>'MMAT Tur Qul'!J23</f>
        <v>0.8</v>
      </c>
      <c r="N2" s="311">
        <f>'MMAT Yos Qun'!I39</f>
        <v>0.97499999999999998</v>
      </c>
      <c r="O2" s="308"/>
      <c r="P2" s="308"/>
      <c r="Q2" s="308"/>
      <c r="R2" s="308"/>
      <c r="S2" s="308"/>
      <c r="T2" s="308"/>
      <c r="U2" s="308"/>
      <c r="V2" s="308"/>
      <c r="W2" s="308"/>
      <c r="X2" s="308"/>
      <c r="Y2" s="308"/>
      <c r="Z2" s="308"/>
      <c r="AA2" s="308"/>
      <c r="AB2" s="308"/>
      <c r="AC2" s="308"/>
      <c r="AD2" s="308"/>
      <c r="AE2" s="308"/>
    </row>
    <row r="3" spans="1:31" ht="191.25" x14ac:dyDescent="0.2">
      <c r="A3" s="312" t="s">
        <v>283</v>
      </c>
      <c r="B3" s="320" t="s">
        <v>286</v>
      </c>
      <c r="C3" s="320" t="s">
        <v>560</v>
      </c>
      <c r="D3" s="320" t="s">
        <v>561</v>
      </c>
      <c r="E3" s="320" t="s">
        <v>289</v>
      </c>
      <c r="F3" s="320" t="s">
        <v>290</v>
      </c>
      <c r="G3" s="320" t="s">
        <v>291</v>
      </c>
      <c r="H3" s="320" t="s">
        <v>292</v>
      </c>
      <c r="I3" s="321" t="s">
        <v>293</v>
      </c>
      <c r="J3" s="320" t="s">
        <v>294</v>
      </c>
      <c r="K3" s="320" t="s">
        <v>295</v>
      </c>
      <c r="L3" s="320" t="s">
        <v>296</v>
      </c>
      <c r="M3" s="320" t="s">
        <v>297</v>
      </c>
      <c r="N3" s="320" t="s">
        <v>298</v>
      </c>
      <c r="O3" s="313"/>
      <c r="P3" s="313"/>
      <c r="Q3" s="313"/>
      <c r="R3" s="313"/>
      <c r="S3" s="313"/>
      <c r="T3" s="313"/>
      <c r="U3" s="313"/>
      <c r="V3" s="313"/>
      <c r="W3" s="313"/>
      <c r="X3" s="313"/>
      <c r="Y3" s="313"/>
      <c r="Z3" s="313"/>
      <c r="AA3" s="313"/>
      <c r="AB3" s="313"/>
      <c r="AC3" s="313"/>
      <c r="AD3" s="313"/>
      <c r="AE3" s="308"/>
    </row>
    <row r="4" spans="1:31" ht="33.75" x14ac:dyDescent="0.2">
      <c r="A4" s="314" t="s">
        <v>284</v>
      </c>
      <c r="B4" s="315" t="s">
        <v>285</v>
      </c>
      <c r="C4" s="315" t="s">
        <v>285</v>
      </c>
      <c r="D4" s="315" t="s">
        <v>285</v>
      </c>
      <c r="E4" s="315" t="s">
        <v>285</v>
      </c>
      <c r="F4" s="315" t="s">
        <v>285</v>
      </c>
      <c r="G4" s="315" t="s">
        <v>285</v>
      </c>
      <c r="H4" s="315" t="s">
        <v>285</v>
      </c>
      <c r="I4" s="315" t="s">
        <v>285</v>
      </c>
      <c r="J4" s="315" t="s">
        <v>285</v>
      </c>
      <c r="K4" s="315" t="s">
        <v>285</v>
      </c>
      <c r="L4" s="315" t="s">
        <v>285</v>
      </c>
      <c r="M4" s="315" t="s">
        <v>285</v>
      </c>
      <c r="N4" s="315" t="s">
        <v>285</v>
      </c>
      <c r="O4" s="313"/>
      <c r="P4" s="313"/>
      <c r="Q4" s="313"/>
      <c r="R4" s="313"/>
      <c r="S4" s="313"/>
      <c r="T4" s="313"/>
      <c r="U4" s="313"/>
      <c r="V4" s="313"/>
      <c r="W4" s="313"/>
      <c r="X4" s="313"/>
      <c r="Y4" s="313"/>
      <c r="Z4" s="313"/>
      <c r="AA4" s="313"/>
      <c r="AB4" s="313"/>
      <c r="AC4" s="313"/>
      <c r="AD4" s="313"/>
      <c r="AE4" s="308"/>
    </row>
    <row r="5" spans="1:31" ht="33.75" x14ac:dyDescent="0.2">
      <c r="A5" s="319" t="s">
        <v>331</v>
      </c>
      <c r="B5" s="316"/>
      <c r="C5" s="316"/>
      <c r="D5" s="316"/>
      <c r="E5" s="316"/>
      <c r="F5" s="316"/>
      <c r="G5" s="316"/>
      <c r="H5" s="316"/>
      <c r="I5" s="316"/>
      <c r="J5" s="316"/>
      <c r="K5" s="316"/>
      <c r="L5" s="316"/>
      <c r="M5" s="316"/>
      <c r="N5" s="316"/>
      <c r="O5" s="313"/>
      <c r="P5" s="313"/>
      <c r="Q5" s="313"/>
      <c r="R5" s="313"/>
      <c r="S5" s="313"/>
      <c r="T5" s="313"/>
      <c r="U5" s="313"/>
      <c r="V5" s="313"/>
      <c r="W5" s="313"/>
      <c r="X5" s="313"/>
      <c r="Y5" s="313"/>
      <c r="Z5" s="313"/>
      <c r="AA5" s="313"/>
      <c r="AB5" s="313"/>
      <c r="AC5" s="313"/>
      <c r="AD5" s="313"/>
      <c r="AE5" s="308"/>
    </row>
    <row r="6" spans="1:31" ht="11.25" x14ac:dyDescent="0.2">
      <c r="A6" s="308"/>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row>
    <row r="7" spans="1:31" ht="11.25" x14ac:dyDescent="0.15">
      <c r="F7" s="317"/>
    </row>
    <row r="8" spans="1:31" ht="11.25" x14ac:dyDescent="0.2">
      <c r="A8" s="318" t="s">
        <v>559</v>
      </c>
      <c r="F8" s="317"/>
    </row>
    <row r="9" spans="1:31" ht="11.25" x14ac:dyDescent="0.15">
      <c r="F9" s="31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5662-46D2-4E31-8CCE-0FB65FBA5951}">
  <sheetPr>
    <tabColor rgb="FF00B050"/>
  </sheetPr>
  <dimension ref="A1:L47"/>
  <sheetViews>
    <sheetView topLeftCell="A18" zoomScale="50" zoomScaleNormal="50" workbookViewId="0">
      <selection activeCell="R18" sqref="R18"/>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4.25" style="221" customWidth="1"/>
    <col min="9" max="9" width="35.375" style="221" customWidth="1"/>
    <col min="10" max="10" width="88.75" style="222" customWidth="1"/>
    <col min="11" max="16384" width="9.5" style="222"/>
  </cols>
  <sheetData>
    <row r="1" spans="2:12" x14ac:dyDescent="0.25">
      <c r="B1" s="220" t="s">
        <v>332</v>
      </c>
      <c r="D1" s="221"/>
      <c r="E1" s="221"/>
    </row>
    <row r="2" spans="2:12" ht="16.5" thickBot="1" x14ac:dyDescent="0.3">
      <c r="B2" s="223" t="s">
        <v>333</v>
      </c>
      <c r="C2" s="334" t="s">
        <v>286</v>
      </c>
      <c r="D2" s="334"/>
      <c r="E2" s="334"/>
      <c r="F2" s="334"/>
      <c r="G2" s="334"/>
      <c r="H2" s="334"/>
      <c r="I2" s="334"/>
      <c r="J2" s="225"/>
      <c r="K2" s="225"/>
      <c r="L2" s="225"/>
    </row>
    <row r="3" spans="2:12" ht="3" hidden="1" customHeight="1" thickBot="1" x14ac:dyDescent="0.3">
      <c r="B3" s="226" t="s">
        <v>334</v>
      </c>
      <c r="C3" s="227"/>
      <c r="D3" s="228" t="s">
        <v>335</v>
      </c>
      <c r="E3" s="228" t="s">
        <v>336</v>
      </c>
      <c r="F3" s="228" t="s">
        <v>337</v>
      </c>
      <c r="G3" s="227" t="s">
        <v>338</v>
      </c>
      <c r="H3" s="227" t="s">
        <v>339</v>
      </c>
      <c r="I3" s="229" t="s">
        <v>340</v>
      </c>
    </row>
    <row r="4" spans="2:12" ht="16.5" hidden="1" thickBot="1" x14ac:dyDescent="0.3">
      <c r="B4" s="333" t="s">
        <v>341</v>
      </c>
      <c r="C4" s="227" t="s">
        <v>342</v>
      </c>
      <c r="D4" s="230"/>
      <c r="E4" s="230"/>
      <c r="F4" s="230"/>
      <c r="G4" s="231"/>
      <c r="H4" s="231"/>
      <c r="I4" s="232"/>
    </row>
    <row r="5" spans="2:12" ht="16.5" hidden="1" thickBot="1" x14ac:dyDescent="0.3">
      <c r="B5" s="333"/>
      <c r="C5" s="227" t="s">
        <v>343</v>
      </c>
      <c r="D5" s="230"/>
      <c r="E5" s="230"/>
      <c r="F5" s="230"/>
      <c r="G5" s="231"/>
      <c r="H5" s="231"/>
      <c r="I5" s="232"/>
    </row>
    <row r="6" spans="2:12" ht="16.5" hidden="1" thickBot="1" x14ac:dyDescent="0.3">
      <c r="B6" s="333"/>
      <c r="C6" s="227" t="s">
        <v>344</v>
      </c>
      <c r="D6" s="230"/>
      <c r="E6" s="230"/>
      <c r="F6" s="230"/>
      <c r="G6" s="231"/>
      <c r="H6" s="231"/>
      <c r="I6" s="232"/>
    </row>
    <row r="7" spans="2:12" ht="32.25" hidden="1" thickBot="1" x14ac:dyDescent="0.3">
      <c r="B7" s="333" t="s">
        <v>345</v>
      </c>
      <c r="C7" s="227" t="s">
        <v>346</v>
      </c>
      <c r="D7" s="230"/>
      <c r="E7" s="230"/>
      <c r="F7" s="230"/>
      <c r="G7" s="231"/>
      <c r="H7" s="231"/>
      <c r="I7" s="232"/>
    </row>
    <row r="8" spans="2:12" ht="32.25" hidden="1" thickBot="1" x14ac:dyDescent="0.3">
      <c r="B8" s="333"/>
      <c r="C8" s="227" t="s">
        <v>347</v>
      </c>
      <c r="D8" s="230"/>
      <c r="E8" s="230"/>
      <c r="F8" s="230"/>
      <c r="G8" s="231"/>
      <c r="H8" s="231"/>
      <c r="I8" s="232"/>
    </row>
    <row r="9" spans="2:12" ht="32.25" hidden="1" thickBot="1" x14ac:dyDescent="0.3">
      <c r="B9" s="333"/>
      <c r="C9" s="227" t="s">
        <v>348</v>
      </c>
      <c r="D9" s="230"/>
      <c r="E9" s="230"/>
      <c r="F9" s="230"/>
      <c r="G9" s="227"/>
      <c r="H9" s="227"/>
      <c r="I9" s="229"/>
    </row>
    <row r="10" spans="2:12" ht="32.25" hidden="1" thickBot="1" x14ac:dyDescent="0.3">
      <c r="B10" s="333"/>
      <c r="C10" s="227" t="s">
        <v>349</v>
      </c>
      <c r="D10" s="230"/>
      <c r="E10" s="230"/>
      <c r="F10" s="230"/>
      <c r="G10" s="233"/>
      <c r="H10" s="233"/>
      <c r="I10" s="232"/>
    </row>
    <row r="11" spans="2:12" ht="32.25" hidden="1" thickBot="1" x14ac:dyDescent="0.3">
      <c r="B11" s="333"/>
      <c r="C11" s="227" t="s">
        <v>350</v>
      </c>
      <c r="D11" s="230"/>
      <c r="E11" s="230"/>
      <c r="F11" s="230"/>
      <c r="G11" s="231"/>
      <c r="H11" s="231"/>
      <c r="I11" s="232"/>
      <c r="J11" s="275">
        <f>SUM(J3:J10)</f>
        <v>0</v>
      </c>
      <c r="K11" s="235"/>
    </row>
    <row r="12" spans="2:12" ht="16.5" hidden="1" thickBot="1" x14ac:dyDescent="0.3">
      <c r="B12" s="228" t="s">
        <v>351</v>
      </c>
      <c r="C12" s="227" t="s">
        <v>352</v>
      </c>
      <c r="D12" s="236"/>
      <c r="E12" s="236"/>
      <c r="F12" s="236"/>
      <c r="G12" s="227" t="s">
        <v>353</v>
      </c>
      <c r="H12" s="227"/>
      <c r="I12" s="231"/>
      <c r="J12" s="237">
        <f>I11/40</f>
        <v>0</v>
      </c>
    </row>
    <row r="13" spans="2:12" ht="16.5" hidden="1" thickBot="1" x14ac:dyDescent="0.3">
      <c r="B13" s="238"/>
      <c r="C13" s="239"/>
      <c r="D13" s="240"/>
      <c r="E13" s="240"/>
      <c r="F13" s="240"/>
      <c r="G13" s="239"/>
      <c r="H13" s="239"/>
      <c r="I13" s="239"/>
    </row>
    <row r="14" spans="2:12" x14ac:dyDescent="0.25">
      <c r="B14" s="276" t="s">
        <v>354</v>
      </c>
      <c r="C14" s="227"/>
      <c r="D14" s="228" t="s">
        <v>335</v>
      </c>
      <c r="E14" s="228" t="s">
        <v>336</v>
      </c>
      <c r="F14" s="228" t="s">
        <v>337</v>
      </c>
      <c r="G14" s="227" t="s">
        <v>338</v>
      </c>
      <c r="H14" s="227"/>
      <c r="I14" s="229" t="s">
        <v>355</v>
      </c>
      <c r="J14" s="277" t="s">
        <v>410</v>
      </c>
    </row>
    <row r="15" spans="2:12" ht="94.5" x14ac:dyDescent="0.25">
      <c r="B15" s="333" t="s">
        <v>341</v>
      </c>
      <c r="C15" s="227" t="s">
        <v>342</v>
      </c>
      <c r="D15" s="230" t="s">
        <v>335</v>
      </c>
      <c r="E15" s="228"/>
      <c r="F15" s="228"/>
      <c r="G15" s="278" t="s">
        <v>416</v>
      </c>
      <c r="H15" s="278"/>
      <c r="I15" s="232">
        <v>5</v>
      </c>
      <c r="J15" s="279" t="s">
        <v>417</v>
      </c>
    </row>
    <row r="16" spans="2:12" ht="204.75" x14ac:dyDescent="0.25">
      <c r="B16" s="333"/>
      <c r="C16" s="227" t="s">
        <v>343</v>
      </c>
      <c r="D16" s="230" t="s">
        <v>335</v>
      </c>
      <c r="E16" s="228"/>
      <c r="F16" s="228"/>
      <c r="G16" s="278" t="s">
        <v>419</v>
      </c>
      <c r="H16" s="278"/>
      <c r="I16" s="232">
        <v>5</v>
      </c>
      <c r="J16" s="279" t="s">
        <v>418</v>
      </c>
    </row>
    <row r="17" spans="2:11" ht="225.75" x14ac:dyDescent="0.25">
      <c r="B17" s="333"/>
      <c r="C17" s="227" t="s">
        <v>415</v>
      </c>
      <c r="D17" s="230" t="s">
        <v>335</v>
      </c>
      <c r="E17" s="228"/>
      <c r="F17" s="228"/>
      <c r="G17" s="278" t="s">
        <v>420</v>
      </c>
      <c r="H17" s="278"/>
      <c r="I17" s="232">
        <v>5</v>
      </c>
      <c r="J17" s="279" t="s">
        <v>421</v>
      </c>
    </row>
    <row r="18" spans="2:11" ht="208.5" customHeight="1" x14ac:dyDescent="0.25">
      <c r="B18" s="333" t="s">
        <v>281</v>
      </c>
      <c r="C18" s="227" t="s">
        <v>357</v>
      </c>
      <c r="D18" s="230" t="s">
        <v>335</v>
      </c>
      <c r="E18" s="228"/>
      <c r="F18" s="228"/>
      <c r="G18" s="278" t="s">
        <v>422</v>
      </c>
      <c r="H18" s="278"/>
      <c r="I18" s="232">
        <v>5</v>
      </c>
      <c r="J18" s="280" t="s">
        <v>423</v>
      </c>
    </row>
    <row r="19" spans="2:11" ht="358.5" customHeight="1" x14ac:dyDescent="0.25">
      <c r="B19" s="333"/>
      <c r="C19" s="227" t="s">
        <v>358</v>
      </c>
      <c r="D19" s="230" t="s">
        <v>335</v>
      </c>
      <c r="E19" s="228"/>
      <c r="F19" s="228"/>
      <c r="G19" s="281" t="s">
        <v>424</v>
      </c>
      <c r="H19" s="281"/>
      <c r="I19" s="232">
        <v>5</v>
      </c>
      <c r="J19" s="280" t="s">
        <v>425</v>
      </c>
    </row>
    <row r="20" spans="2:11" ht="189" x14ac:dyDescent="0.25">
      <c r="B20" s="333"/>
      <c r="C20" s="227" t="s">
        <v>359</v>
      </c>
      <c r="D20" s="230" t="s">
        <v>335</v>
      </c>
      <c r="E20" s="228"/>
      <c r="F20" s="228"/>
      <c r="G20" s="278" t="s">
        <v>427</v>
      </c>
      <c r="H20" s="278"/>
      <c r="I20" s="232">
        <v>5</v>
      </c>
      <c r="J20" s="268" t="s">
        <v>426</v>
      </c>
    </row>
    <row r="21" spans="2:11" ht="167.25" customHeight="1" x14ac:dyDescent="0.25">
      <c r="B21" s="333"/>
      <c r="C21" s="227" t="s">
        <v>360</v>
      </c>
      <c r="D21" s="232"/>
      <c r="E21" s="228"/>
      <c r="F21" s="229" t="s">
        <v>337</v>
      </c>
      <c r="G21" s="278" t="s">
        <v>429</v>
      </c>
      <c r="H21" s="278"/>
      <c r="I21" s="232">
        <v>2</v>
      </c>
      <c r="J21" s="268" t="s">
        <v>411</v>
      </c>
    </row>
    <row r="22" spans="2:11" ht="252.75" thickBot="1" x14ac:dyDescent="0.3">
      <c r="B22" s="333"/>
      <c r="C22" s="227" t="s">
        <v>361</v>
      </c>
      <c r="D22" s="230" t="s">
        <v>335</v>
      </c>
      <c r="E22" s="228"/>
      <c r="F22" s="228"/>
      <c r="G22" s="231" t="s">
        <v>428</v>
      </c>
      <c r="H22" s="231"/>
      <c r="I22" s="232">
        <v>5</v>
      </c>
      <c r="J22" s="282" t="s">
        <v>430</v>
      </c>
    </row>
    <row r="23" spans="2:11" ht="16.5" thickBot="1" x14ac:dyDescent="0.3">
      <c r="B23" s="228" t="s">
        <v>351</v>
      </c>
      <c r="C23" s="227" t="s">
        <v>352</v>
      </c>
      <c r="D23" s="230">
        <v>7</v>
      </c>
      <c r="E23" s="228">
        <v>0</v>
      </c>
      <c r="F23" s="228">
        <v>1</v>
      </c>
      <c r="G23" s="227" t="s">
        <v>353</v>
      </c>
      <c r="H23" s="227"/>
      <c r="I23" s="258">
        <f>SUM(I15:I22)</f>
        <v>37</v>
      </c>
      <c r="J23" s="259">
        <f>I23/40</f>
        <v>0.92500000000000004</v>
      </c>
      <c r="K23" s="235"/>
    </row>
    <row r="24" spans="2:11" ht="6.75" customHeight="1" x14ac:dyDescent="0.25">
      <c r="B24" s="242"/>
      <c r="C24" s="243"/>
      <c r="D24" s="244"/>
      <c r="E24" s="244"/>
      <c r="F24" s="244"/>
      <c r="G24" s="243"/>
      <c r="H24" s="243"/>
      <c r="I24" s="243"/>
    </row>
    <row r="25" spans="2:11" hidden="1" x14ac:dyDescent="0.25">
      <c r="B25" s="226" t="s">
        <v>362</v>
      </c>
      <c r="C25" s="227"/>
      <c r="D25" s="228" t="s">
        <v>335</v>
      </c>
      <c r="E25" s="228" t="s">
        <v>336</v>
      </c>
      <c r="F25" s="228" t="s">
        <v>337</v>
      </c>
      <c r="G25" s="227" t="s">
        <v>338</v>
      </c>
      <c r="H25" s="227"/>
      <c r="I25" s="229" t="s">
        <v>355</v>
      </c>
    </row>
    <row r="26" spans="2:11" hidden="1" x14ac:dyDescent="0.25">
      <c r="B26" s="333" t="s">
        <v>341</v>
      </c>
      <c r="C26" s="227" t="s">
        <v>342</v>
      </c>
      <c r="D26" s="247"/>
      <c r="E26" s="240"/>
      <c r="F26" s="247"/>
      <c r="G26" s="231"/>
      <c r="H26" s="231"/>
      <c r="I26" s="232"/>
    </row>
    <row r="27" spans="2:11" hidden="1" x14ac:dyDescent="0.25">
      <c r="B27" s="333"/>
      <c r="C27" s="227" t="s">
        <v>343</v>
      </c>
      <c r="D27" s="240"/>
      <c r="E27" s="247"/>
      <c r="F27" s="247"/>
      <c r="G27" s="231"/>
      <c r="H27" s="231"/>
      <c r="I27" s="232"/>
    </row>
    <row r="28" spans="2:11" ht="63" hidden="1" x14ac:dyDescent="0.25">
      <c r="B28" s="333"/>
      <c r="C28" s="227" t="s">
        <v>356</v>
      </c>
      <c r="D28" s="240"/>
      <c r="E28" s="247"/>
      <c r="F28" s="247"/>
      <c r="G28" s="231"/>
      <c r="H28" s="231"/>
      <c r="I28" s="232"/>
    </row>
    <row r="29" spans="2:11" hidden="1" x14ac:dyDescent="0.25">
      <c r="B29" s="333" t="s">
        <v>367</v>
      </c>
      <c r="C29" s="227" t="s">
        <v>368</v>
      </c>
      <c r="D29" s="247"/>
      <c r="E29" s="247"/>
      <c r="F29" s="247"/>
      <c r="G29" s="227"/>
      <c r="H29" s="227"/>
      <c r="I29" s="229"/>
    </row>
    <row r="30" spans="2:11" ht="31.5" hidden="1" x14ac:dyDescent="0.25">
      <c r="B30" s="333"/>
      <c r="C30" s="227" t="s">
        <v>369</v>
      </c>
      <c r="D30" s="247"/>
      <c r="E30" s="247"/>
      <c r="F30" s="247"/>
      <c r="G30" s="227"/>
      <c r="H30" s="227"/>
      <c r="I30" s="229"/>
    </row>
    <row r="31" spans="2:11" hidden="1" x14ac:dyDescent="0.25">
      <c r="B31" s="333"/>
      <c r="C31" s="227" t="s">
        <v>370</v>
      </c>
      <c r="D31" s="247"/>
      <c r="E31" s="247"/>
      <c r="F31" s="247"/>
      <c r="G31" s="227"/>
      <c r="H31" s="227"/>
      <c r="I31" s="229"/>
    </row>
    <row r="32" spans="2:11" hidden="1" x14ac:dyDescent="0.25">
      <c r="B32" s="333"/>
      <c r="C32" s="227" t="s">
        <v>371</v>
      </c>
      <c r="D32" s="247"/>
      <c r="E32" s="247"/>
      <c r="F32" s="247"/>
      <c r="G32" s="227"/>
      <c r="H32" s="227"/>
      <c r="I32" s="229"/>
    </row>
    <row r="33" spans="1:10" ht="31.5" hidden="1" x14ac:dyDescent="0.25">
      <c r="B33" s="333"/>
      <c r="C33" s="227" t="s">
        <v>372</v>
      </c>
      <c r="D33" s="247"/>
      <c r="E33" s="247"/>
      <c r="F33" s="247"/>
      <c r="G33" s="227"/>
      <c r="H33" s="227"/>
      <c r="I33" s="229"/>
    </row>
    <row r="34" spans="1:10" hidden="1" x14ac:dyDescent="0.25">
      <c r="B34" s="333" t="s">
        <v>373</v>
      </c>
      <c r="C34" s="227" t="s">
        <v>374</v>
      </c>
      <c r="D34" s="240"/>
      <c r="E34" s="247"/>
      <c r="F34" s="247"/>
      <c r="G34" s="231"/>
      <c r="H34" s="231"/>
      <c r="I34" s="232"/>
    </row>
    <row r="35" spans="1:10" hidden="1" x14ac:dyDescent="0.25">
      <c r="B35" s="333"/>
      <c r="C35" s="227" t="s">
        <v>377</v>
      </c>
      <c r="D35" s="247"/>
      <c r="E35" s="247"/>
      <c r="F35" s="240"/>
      <c r="G35" s="231"/>
      <c r="H35" s="231"/>
      <c r="I35" s="229"/>
    </row>
    <row r="36" spans="1:10" hidden="1" x14ac:dyDescent="0.25">
      <c r="B36" s="333"/>
      <c r="C36" s="227" t="s">
        <v>379</v>
      </c>
      <c r="D36" s="240"/>
      <c r="E36" s="247"/>
      <c r="F36" s="247"/>
      <c r="G36" s="231"/>
      <c r="H36" s="231"/>
      <c r="I36" s="232"/>
    </row>
    <row r="37" spans="1:10" hidden="1" x14ac:dyDescent="0.25">
      <c r="B37" s="333"/>
      <c r="C37" s="227" t="s">
        <v>381</v>
      </c>
      <c r="D37" s="247"/>
      <c r="E37" s="247"/>
      <c r="F37" s="240"/>
      <c r="G37" s="231"/>
      <c r="H37" s="231"/>
      <c r="I37" s="229"/>
    </row>
    <row r="38" spans="1:10" hidden="1" x14ac:dyDescent="0.25">
      <c r="B38" s="333"/>
      <c r="C38" s="227" t="s">
        <v>383</v>
      </c>
      <c r="D38" s="247"/>
      <c r="E38" s="240"/>
      <c r="F38" s="247"/>
      <c r="G38" s="231"/>
      <c r="H38" s="231"/>
      <c r="I38" s="232"/>
    </row>
    <row r="39" spans="1:10" ht="16.5" hidden="1" thickBot="1" x14ac:dyDescent="0.3">
      <c r="B39" s="228" t="s">
        <v>351</v>
      </c>
      <c r="C39" s="227" t="s">
        <v>352</v>
      </c>
      <c r="D39" s="236"/>
      <c r="E39" s="228"/>
      <c r="F39" s="228"/>
      <c r="G39" s="227" t="s">
        <v>353</v>
      </c>
      <c r="H39" s="227"/>
      <c r="I39" s="231"/>
      <c r="J39" s="237">
        <f>I39/40</f>
        <v>0</v>
      </c>
    </row>
    <row r="40" spans="1:10" x14ac:dyDescent="0.25">
      <c r="B40" s="260"/>
    </row>
    <row r="42" spans="1:10" x14ac:dyDescent="0.25">
      <c r="A42" s="261"/>
      <c r="B42" s="221"/>
      <c r="D42" s="221"/>
      <c r="F42" s="221"/>
    </row>
    <row r="43" spans="1:10" x14ac:dyDescent="0.25">
      <c r="C43" s="334" t="s">
        <v>385</v>
      </c>
      <c r="D43" s="334"/>
      <c r="E43" s="334"/>
      <c r="F43" s="334"/>
      <c r="G43" s="334"/>
      <c r="H43" s="334"/>
      <c r="I43" s="334"/>
      <c r="J43" s="334"/>
    </row>
    <row r="44" spans="1:10" ht="31.5" x14ac:dyDescent="0.25">
      <c r="C44" s="224"/>
      <c r="D44" s="221" t="s">
        <v>386</v>
      </c>
      <c r="E44" s="262" t="s">
        <v>387</v>
      </c>
      <c r="F44" s="221"/>
      <c r="H44" s="222"/>
    </row>
    <row r="45" spans="1:10" ht="31.5" x14ac:dyDescent="0.25">
      <c r="C45" s="263" t="s">
        <v>388</v>
      </c>
      <c r="D45" s="264" t="s">
        <v>389</v>
      </c>
      <c r="E45" s="265" t="s">
        <v>390</v>
      </c>
      <c r="I45" s="222"/>
    </row>
    <row r="46" spans="1:10" ht="31.5" x14ac:dyDescent="0.25">
      <c r="C46" s="263" t="s">
        <v>391</v>
      </c>
      <c r="D46" s="264" t="s">
        <v>392</v>
      </c>
      <c r="E46" s="265" t="s">
        <v>393</v>
      </c>
      <c r="I46" s="222"/>
    </row>
    <row r="47" spans="1:10" x14ac:dyDescent="0.25">
      <c r="C47" s="263" t="s">
        <v>394</v>
      </c>
      <c r="D47" s="264">
        <v>5</v>
      </c>
      <c r="E47" s="265">
        <v>1</v>
      </c>
      <c r="I47" s="222"/>
    </row>
  </sheetData>
  <mergeCells count="9">
    <mergeCell ref="B29:B33"/>
    <mergeCell ref="B34:B38"/>
    <mergeCell ref="C43:J43"/>
    <mergeCell ref="C2:I2"/>
    <mergeCell ref="B4:B6"/>
    <mergeCell ref="B7:B11"/>
    <mergeCell ref="B15:B17"/>
    <mergeCell ref="B18:B22"/>
    <mergeCell ref="B26:B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EA3A-E6FB-49AA-AF36-1C834706C16F}">
  <sheetPr>
    <tabColor rgb="FF00B050"/>
  </sheetPr>
  <dimension ref="A1:K47"/>
  <sheetViews>
    <sheetView zoomScale="70" zoomScaleNormal="70" workbookViewId="0">
      <selection activeCell="R18" sqref="R18"/>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4.25" style="221" customWidth="1"/>
    <col min="9" max="9" width="35.375" style="221" customWidth="1"/>
    <col min="10" max="16384" width="9.5" style="222"/>
  </cols>
  <sheetData>
    <row r="1" spans="2:11" x14ac:dyDescent="0.25">
      <c r="B1" s="220" t="s">
        <v>332</v>
      </c>
      <c r="D1" s="221"/>
      <c r="E1" s="221"/>
    </row>
    <row r="2" spans="2:11" x14ac:dyDescent="0.25">
      <c r="B2" s="223" t="s">
        <v>333</v>
      </c>
      <c r="C2" s="334" t="s">
        <v>287</v>
      </c>
      <c r="D2" s="334"/>
      <c r="E2" s="334"/>
      <c r="F2" s="334"/>
      <c r="G2" s="334"/>
      <c r="H2" s="334"/>
      <c r="I2" s="334"/>
      <c r="J2" s="225"/>
      <c r="K2" s="225"/>
    </row>
    <row r="3" spans="2:11" ht="3" hidden="1" customHeight="1" x14ac:dyDescent="0.25">
      <c r="B3" s="226" t="s">
        <v>334</v>
      </c>
      <c r="C3" s="227"/>
      <c r="D3" s="228" t="s">
        <v>335</v>
      </c>
      <c r="E3" s="228" t="s">
        <v>336</v>
      </c>
      <c r="F3" s="228" t="s">
        <v>337</v>
      </c>
      <c r="G3" s="227" t="s">
        <v>338</v>
      </c>
      <c r="H3" s="227" t="s">
        <v>339</v>
      </c>
      <c r="I3" s="229" t="s">
        <v>340</v>
      </c>
    </row>
    <row r="4" spans="2:11" hidden="1" x14ac:dyDescent="0.25">
      <c r="B4" s="333" t="s">
        <v>341</v>
      </c>
      <c r="C4" s="227" t="s">
        <v>342</v>
      </c>
      <c r="D4" s="230"/>
      <c r="E4" s="230"/>
      <c r="F4" s="230"/>
      <c r="G4" s="231"/>
      <c r="H4" s="231"/>
      <c r="I4" s="232"/>
    </row>
    <row r="5" spans="2:11" hidden="1" x14ac:dyDescent="0.25">
      <c r="B5" s="333"/>
      <c r="C5" s="227" t="s">
        <v>343</v>
      </c>
      <c r="D5" s="230"/>
      <c r="E5" s="230"/>
      <c r="F5" s="230"/>
      <c r="G5" s="231"/>
      <c r="H5" s="231"/>
      <c r="I5" s="232"/>
    </row>
    <row r="6" spans="2:11" hidden="1" x14ac:dyDescent="0.25">
      <c r="B6" s="333"/>
      <c r="C6" s="227" t="s">
        <v>344</v>
      </c>
      <c r="D6" s="230"/>
      <c r="E6" s="230"/>
      <c r="F6" s="230"/>
      <c r="G6" s="231"/>
      <c r="H6" s="231"/>
      <c r="I6" s="232"/>
    </row>
    <row r="7" spans="2:11" ht="31.5" hidden="1" x14ac:dyDescent="0.25">
      <c r="B7" s="333" t="s">
        <v>345</v>
      </c>
      <c r="C7" s="227" t="s">
        <v>346</v>
      </c>
      <c r="D7" s="230"/>
      <c r="E7" s="230"/>
      <c r="F7" s="230"/>
      <c r="G7" s="231"/>
      <c r="H7" s="231"/>
      <c r="I7" s="232"/>
    </row>
    <row r="8" spans="2:11" ht="31.5" hidden="1" x14ac:dyDescent="0.25">
      <c r="B8" s="333"/>
      <c r="C8" s="227" t="s">
        <v>347</v>
      </c>
      <c r="D8" s="230"/>
      <c r="E8" s="230"/>
      <c r="F8" s="230"/>
      <c r="G8" s="231"/>
      <c r="H8" s="231"/>
      <c r="I8" s="232"/>
    </row>
    <row r="9" spans="2:11" ht="31.5" hidden="1" x14ac:dyDescent="0.25">
      <c r="B9" s="333"/>
      <c r="C9" s="227" t="s">
        <v>348</v>
      </c>
      <c r="D9" s="230"/>
      <c r="E9" s="230"/>
      <c r="F9" s="230"/>
      <c r="G9" s="227"/>
      <c r="H9" s="227"/>
      <c r="I9" s="229"/>
    </row>
    <row r="10" spans="2:11" ht="31.5" hidden="1" x14ac:dyDescent="0.25">
      <c r="B10" s="333"/>
      <c r="C10" s="227" t="s">
        <v>349</v>
      </c>
      <c r="D10" s="230"/>
      <c r="E10" s="230"/>
      <c r="F10" s="230"/>
      <c r="G10" s="233"/>
      <c r="H10" s="233"/>
      <c r="I10" s="232"/>
    </row>
    <row r="11" spans="2:11" ht="31.5" hidden="1" x14ac:dyDescent="0.25">
      <c r="B11" s="333"/>
      <c r="C11" s="227" t="s">
        <v>350</v>
      </c>
      <c r="D11" s="230"/>
      <c r="E11" s="230"/>
      <c r="F11" s="230"/>
      <c r="G11" s="231"/>
      <c r="H11" s="231"/>
      <c r="I11" s="232"/>
      <c r="J11" s="235"/>
    </row>
    <row r="12" spans="2:11" hidden="1" x14ac:dyDescent="0.25">
      <c r="B12" s="228" t="s">
        <v>351</v>
      </c>
      <c r="C12" s="227" t="s">
        <v>352</v>
      </c>
      <c r="D12" s="236"/>
      <c r="E12" s="236"/>
      <c r="F12" s="236"/>
      <c r="G12" s="227" t="s">
        <v>353</v>
      </c>
      <c r="H12" s="227"/>
      <c r="I12" s="231"/>
    </row>
    <row r="13" spans="2:11" hidden="1" x14ac:dyDescent="0.25">
      <c r="B13" s="238"/>
      <c r="C13" s="239"/>
      <c r="D13" s="240"/>
      <c r="E13" s="240"/>
      <c r="F13" s="240"/>
      <c r="G13" s="239"/>
      <c r="H13" s="239"/>
      <c r="I13" s="239"/>
    </row>
    <row r="14" spans="2:11" x14ac:dyDescent="0.25">
      <c r="B14" s="276" t="s">
        <v>354</v>
      </c>
      <c r="C14" s="227"/>
      <c r="D14" s="228" t="s">
        <v>335</v>
      </c>
      <c r="E14" s="228" t="s">
        <v>336</v>
      </c>
      <c r="F14" s="228" t="s">
        <v>337</v>
      </c>
      <c r="G14" s="227" t="s">
        <v>338</v>
      </c>
      <c r="H14" s="227"/>
      <c r="I14" s="229" t="s">
        <v>355</v>
      </c>
    </row>
    <row r="15" spans="2:11" ht="157.5" x14ac:dyDescent="0.25">
      <c r="B15" s="333" t="s">
        <v>341</v>
      </c>
      <c r="C15" s="227" t="s">
        <v>342</v>
      </c>
      <c r="D15" s="230" t="s">
        <v>335</v>
      </c>
      <c r="E15" s="228"/>
      <c r="F15" s="228"/>
      <c r="G15" s="278" t="s">
        <v>431</v>
      </c>
      <c r="H15" s="278"/>
      <c r="I15" s="232">
        <v>5</v>
      </c>
    </row>
    <row r="16" spans="2:11" ht="173.25" x14ac:dyDescent="0.25">
      <c r="B16" s="333"/>
      <c r="C16" s="227" t="s">
        <v>343</v>
      </c>
      <c r="D16" s="230" t="s">
        <v>335</v>
      </c>
      <c r="E16" s="228"/>
      <c r="F16" s="228"/>
      <c r="G16" s="278" t="s">
        <v>432</v>
      </c>
      <c r="H16" s="278"/>
      <c r="I16" s="232">
        <v>5</v>
      </c>
    </row>
    <row r="17" spans="2:10" ht="409.5" x14ac:dyDescent="0.25">
      <c r="B17" s="333"/>
      <c r="C17" s="227" t="s">
        <v>415</v>
      </c>
      <c r="D17" s="230" t="s">
        <v>335</v>
      </c>
      <c r="E17" s="228"/>
      <c r="F17" s="228"/>
      <c r="G17" s="278" t="s">
        <v>433</v>
      </c>
      <c r="H17" s="278"/>
      <c r="I17" s="232">
        <v>5</v>
      </c>
    </row>
    <row r="18" spans="2:10" ht="208.5" customHeight="1" x14ac:dyDescent="0.25">
      <c r="B18" s="333" t="s">
        <v>281</v>
      </c>
      <c r="C18" s="227" t="s">
        <v>357</v>
      </c>
      <c r="D18" s="230" t="s">
        <v>335</v>
      </c>
      <c r="E18" s="228"/>
      <c r="F18" s="228"/>
      <c r="G18" s="278" t="s">
        <v>434</v>
      </c>
      <c r="H18" s="278"/>
      <c r="I18" s="232">
        <v>5</v>
      </c>
    </row>
    <row r="19" spans="2:10" ht="358.5" customHeight="1" x14ac:dyDescent="0.25">
      <c r="B19" s="333"/>
      <c r="C19" s="227" t="s">
        <v>358</v>
      </c>
      <c r="D19" s="230" t="s">
        <v>335</v>
      </c>
      <c r="E19" s="228"/>
      <c r="F19" s="228"/>
      <c r="G19" s="281" t="s">
        <v>435</v>
      </c>
      <c r="H19" s="281"/>
      <c r="I19" s="232">
        <v>5</v>
      </c>
    </row>
    <row r="20" spans="2:10" ht="409.5" x14ac:dyDescent="0.25">
      <c r="B20" s="333"/>
      <c r="C20" s="227" t="s">
        <v>359</v>
      </c>
      <c r="D20" s="230" t="s">
        <v>335</v>
      </c>
      <c r="E20" s="228"/>
      <c r="F20" s="228"/>
      <c r="G20" s="278" t="s">
        <v>436</v>
      </c>
      <c r="H20" s="278"/>
      <c r="I20" s="232">
        <v>5</v>
      </c>
    </row>
    <row r="21" spans="2:10" ht="167.25" customHeight="1" x14ac:dyDescent="0.25">
      <c r="B21" s="333"/>
      <c r="C21" s="227" t="s">
        <v>360</v>
      </c>
      <c r="D21" s="232" t="s">
        <v>335</v>
      </c>
      <c r="E21" s="228"/>
      <c r="F21" s="229"/>
      <c r="G21" s="278" t="s">
        <v>437</v>
      </c>
      <c r="H21" s="278"/>
      <c r="I21" s="232">
        <v>4</v>
      </c>
    </row>
    <row r="22" spans="2:10" ht="174" thickBot="1" x14ac:dyDescent="0.3">
      <c r="B22" s="333"/>
      <c r="C22" s="227" t="s">
        <v>361</v>
      </c>
      <c r="D22" s="230" t="s">
        <v>335</v>
      </c>
      <c r="E22" s="228"/>
      <c r="F22" s="228"/>
      <c r="G22" s="231" t="s">
        <v>438</v>
      </c>
      <c r="H22" s="231"/>
      <c r="I22" s="232">
        <v>5</v>
      </c>
    </row>
    <row r="23" spans="2:10" ht="16.5" thickBot="1" x14ac:dyDescent="0.3">
      <c r="B23" s="228" t="s">
        <v>351</v>
      </c>
      <c r="C23" s="227" t="s">
        <v>352</v>
      </c>
      <c r="D23" s="230">
        <v>8</v>
      </c>
      <c r="E23" s="228">
        <v>0</v>
      </c>
      <c r="F23" s="228">
        <v>0</v>
      </c>
      <c r="G23" s="227" t="s">
        <v>353</v>
      </c>
      <c r="H23" s="227"/>
      <c r="I23" s="258">
        <f>SUM(I15:I22)</f>
        <v>39</v>
      </c>
      <c r="J23" s="259">
        <f>I23/40</f>
        <v>0.97499999999999998</v>
      </c>
    </row>
    <row r="24" spans="2:10" ht="6.75" customHeight="1" x14ac:dyDescent="0.25">
      <c r="B24" s="242"/>
      <c r="C24" s="243"/>
      <c r="D24" s="244"/>
      <c r="E24" s="244"/>
      <c r="F24" s="244"/>
      <c r="G24" s="243"/>
      <c r="H24" s="243"/>
      <c r="I24" s="243"/>
    </row>
    <row r="25" spans="2:10" hidden="1" x14ac:dyDescent="0.25">
      <c r="B25" s="226" t="s">
        <v>362</v>
      </c>
      <c r="C25" s="227"/>
      <c r="D25" s="228" t="s">
        <v>335</v>
      </c>
      <c r="E25" s="228" t="s">
        <v>336</v>
      </c>
      <c r="F25" s="228" t="s">
        <v>337</v>
      </c>
      <c r="G25" s="227" t="s">
        <v>338</v>
      </c>
      <c r="H25" s="227"/>
      <c r="I25" s="229" t="s">
        <v>355</v>
      </c>
    </row>
    <row r="26" spans="2:10" hidden="1" x14ac:dyDescent="0.25">
      <c r="B26" s="333" t="s">
        <v>341</v>
      </c>
      <c r="C26" s="227" t="s">
        <v>342</v>
      </c>
      <c r="D26" s="247"/>
      <c r="E26" s="240"/>
      <c r="F26" s="247"/>
      <c r="G26" s="231"/>
      <c r="H26" s="231"/>
      <c r="I26" s="232"/>
    </row>
    <row r="27" spans="2:10" hidden="1" x14ac:dyDescent="0.25">
      <c r="B27" s="333"/>
      <c r="C27" s="227" t="s">
        <v>343</v>
      </c>
      <c r="D27" s="240"/>
      <c r="E27" s="247"/>
      <c r="F27" s="247"/>
      <c r="G27" s="231"/>
      <c r="H27" s="231"/>
      <c r="I27" s="232"/>
    </row>
    <row r="28" spans="2:10" ht="63" hidden="1" x14ac:dyDescent="0.25">
      <c r="B28" s="333"/>
      <c r="C28" s="227" t="s">
        <v>356</v>
      </c>
      <c r="D28" s="240"/>
      <c r="E28" s="247"/>
      <c r="F28" s="247"/>
      <c r="G28" s="231"/>
      <c r="H28" s="231"/>
      <c r="I28" s="232"/>
    </row>
    <row r="29" spans="2:10" hidden="1" x14ac:dyDescent="0.25">
      <c r="B29" s="333" t="s">
        <v>367</v>
      </c>
      <c r="C29" s="227" t="s">
        <v>368</v>
      </c>
      <c r="D29" s="247"/>
      <c r="E29" s="247"/>
      <c r="F29" s="247"/>
      <c r="G29" s="227"/>
      <c r="H29" s="227"/>
      <c r="I29" s="229"/>
    </row>
    <row r="30" spans="2:10" ht="31.5" hidden="1" x14ac:dyDescent="0.25">
      <c r="B30" s="333"/>
      <c r="C30" s="227" t="s">
        <v>369</v>
      </c>
      <c r="D30" s="247"/>
      <c r="E30" s="247"/>
      <c r="F30" s="247"/>
      <c r="G30" s="227"/>
      <c r="H30" s="227"/>
      <c r="I30" s="229"/>
    </row>
    <row r="31" spans="2:10" hidden="1" x14ac:dyDescent="0.25">
      <c r="B31" s="333"/>
      <c r="C31" s="227" t="s">
        <v>370</v>
      </c>
      <c r="D31" s="247"/>
      <c r="E31" s="247"/>
      <c r="F31" s="247"/>
      <c r="G31" s="227"/>
      <c r="H31" s="227"/>
      <c r="I31" s="229"/>
    </row>
    <row r="32" spans="2:10" hidden="1" x14ac:dyDescent="0.25">
      <c r="B32" s="333"/>
      <c r="C32" s="227" t="s">
        <v>371</v>
      </c>
      <c r="D32" s="247"/>
      <c r="E32" s="247"/>
      <c r="F32" s="247"/>
      <c r="G32" s="227"/>
      <c r="H32" s="227"/>
      <c r="I32" s="229"/>
    </row>
    <row r="33" spans="1:9" ht="31.5" hidden="1" x14ac:dyDescent="0.25">
      <c r="B33" s="333"/>
      <c r="C33" s="227" t="s">
        <v>372</v>
      </c>
      <c r="D33" s="247"/>
      <c r="E33" s="247"/>
      <c r="F33" s="247"/>
      <c r="G33" s="227"/>
      <c r="H33" s="227"/>
      <c r="I33" s="229"/>
    </row>
    <row r="34" spans="1:9" hidden="1" x14ac:dyDescent="0.25">
      <c r="B34" s="333" t="s">
        <v>373</v>
      </c>
      <c r="C34" s="227" t="s">
        <v>374</v>
      </c>
      <c r="D34" s="240"/>
      <c r="E34" s="247"/>
      <c r="F34" s="247"/>
      <c r="G34" s="231"/>
      <c r="H34" s="231"/>
      <c r="I34" s="232"/>
    </row>
    <row r="35" spans="1:9" hidden="1" x14ac:dyDescent="0.25">
      <c r="B35" s="333"/>
      <c r="C35" s="227" t="s">
        <v>377</v>
      </c>
      <c r="D35" s="247"/>
      <c r="E35" s="247"/>
      <c r="F35" s="240"/>
      <c r="G35" s="231"/>
      <c r="H35" s="231"/>
      <c r="I35" s="229"/>
    </row>
    <row r="36" spans="1:9" hidden="1" x14ac:dyDescent="0.25">
      <c r="B36" s="333"/>
      <c r="C36" s="227" t="s">
        <v>379</v>
      </c>
      <c r="D36" s="240"/>
      <c r="E36" s="247"/>
      <c r="F36" s="247"/>
      <c r="G36" s="231"/>
      <c r="H36" s="231"/>
      <c r="I36" s="232"/>
    </row>
    <row r="37" spans="1:9" hidden="1" x14ac:dyDescent="0.25">
      <c r="B37" s="333"/>
      <c r="C37" s="227" t="s">
        <v>381</v>
      </c>
      <c r="D37" s="247"/>
      <c r="E37" s="247"/>
      <c r="F37" s="240"/>
      <c r="G37" s="231"/>
      <c r="H37" s="231"/>
      <c r="I37" s="229"/>
    </row>
    <row r="38" spans="1:9" hidden="1" x14ac:dyDescent="0.25">
      <c r="B38" s="333"/>
      <c r="C38" s="227" t="s">
        <v>383</v>
      </c>
      <c r="D38" s="247"/>
      <c r="E38" s="240"/>
      <c r="F38" s="247"/>
      <c r="G38" s="231"/>
      <c r="H38" s="231"/>
      <c r="I38" s="232"/>
    </row>
    <row r="39" spans="1:9" hidden="1" x14ac:dyDescent="0.25">
      <c r="B39" s="228" t="s">
        <v>351</v>
      </c>
      <c r="C39" s="227" t="s">
        <v>352</v>
      </c>
      <c r="D39" s="236"/>
      <c r="E39" s="228"/>
      <c r="F39" s="228"/>
      <c r="G39" s="227" t="s">
        <v>353</v>
      </c>
      <c r="H39" s="227"/>
      <c r="I39" s="231"/>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31.5" x14ac:dyDescent="0.25">
      <c r="C44" s="224"/>
      <c r="D44" s="221" t="s">
        <v>386</v>
      </c>
      <c r="E44" s="262" t="s">
        <v>387</v>
      </c>
      <c r="F44" s="221"/>
      <c r="H44" s="222"/>
    </row>
    <row r="45" spans="1:9" ht="31.5" x14ac:dyDescent="0.25">
      <c r="C45" s="263" t="s">
        <v>388</v>
      </c>
      <c r="D45" s="264" t="s">
        <v>389</v>
      </c>
      <c r="E45" s="265" t="s">
        <v>390</v>
      </c>
      <c r="I45" s="222"/>
    </row>
    <row r="46" spans="1:9" ht="31.5" x14ac:dyDescent="0.25">
      <c r="C46" s="263" t="s">
        <v>391</v>
      </c>
      <c r="D46" s="264" t="s">
        <v>392</v>
      </c>
      <c r="E46" s="265" t="s">
        <v>393</v>
      </c>
      <c r="I46" s="222"/>
    </row>
    <row r="47" spans="1:9" x14ac:dyDescent="0.25">
      <c r="C47" s="263" t="s">
        <v>394</v>
      </c>
      <c r="D47" s="264">
        <v>5</v>
      </c>
      <c r="E47" s="265">
        <v>1</v>
      </c>
      <c r="I47" s="222"/>
    </row>
  </sheetData>
  <mergeCells count="9">
    <mergeCell ref="B29:B33"/>
    <mergeCell ref="B34:B38"/>
    <mergeCell ref="C43:I43"/>
    <mergeCell ref="C2:I2"/>
    <mergeCell ref="B4:B6"/>
    <mergeCell ref="B7:B11"/>
    <mergeCell ref="B15:B17"/>
    <mergeCell ref="B18:B22"/>
    <mergeCell ref="B26:B2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69B04-DDB9-4F4C-8D64-E330914E662A}">
  <sheetPr>
    <tabColor rgb="FF00B050"/>
  </sheetPr>
  <dimension ref="A1:K47"/>
  <sheetViews>
    <sheetView topLeftCell="C1" zoomScale="70" zoomScaleNormal="70" workbookViewId="0">
      <selection activeCell="J23" sqref="J23"/>
    </sheetView>
  </sheetViews>
  <sheetFormatPr defaultColWidth="9.5" defaultRowHeight="15.75" x14ac:dyDescent="0.25"/>
  <cols>
    <col min="1" max="1" width="9.5" style="222"/>
    <col min="2" max="2" width="31.875" style="222" customWidth="1"/>
    <col min="3" max="3" width="56" style="221" bestFit="1" customWidth="1"/>
    <col min="4" max="6" width="7.125" style="222" customWidth="1"/>
    <col min="7" max="7" width="60.375" style="221" customWidth="1"/>
    <col min="8" max="8" width="4.25" style="221" customWidth="1"/>
    <col min="9" max="9" width="35.375" style="221" customWidth="1"/>
    <col min="10" max="16384" width="9.5" style="222"/>
  </cols>
  <sheetData>
    <row r="1" spans="2:11" x14ac:dyDescent="0.25">
      <c r="B1" s="220" t="s">
        <v>332</v>
      </c>
      <c r="D1" s="221"/>
      <c r="E1" s="221"/>
    </row>
    <row r="2" spans="2:11" x14ac:dyDescent="0.25">
      <c r="B2" s="223" t="s">
        <v>333</v>
      </c>
      <c r="C2" s="334" t="s">
        <v>288</v>
      </c>
      <c r="D2" s="334"/>
      <c r="E2" s="334"/>
      <c r="F2" s="334"/>
      <c r="G2" s="334"/>
      <c r="H2" s="334"/>
      <c r="I2" s="334"/>
      <c r="J2" s="225"/>
      <c r="K2" s="225"/>
    </row>
    <row r="3" spans="2:11" ht="3" hidden="1" customHeight="1" thickBot="1" x14ac:dyDescent="0.3">
      <c r="B3" s="226" t="s">
        <v>334</v>
      </c>
      <c r="C3" s="227"/>
      <c r="D3" s="228" t="s">
        <v>335</v>
      </c>
      <c r="E3" s="228" t="s">
        <v>336</v>
      </c>
      <c r="F3" s="228" t="s">
        <v>337</v>
      </c>
      <c r="G3" s="227" t="s">
        <v>338</v>
      </c>
      <c r="H3" s="227" t="s">
        <v>339</v>
      </c>
      <c r="I3" s="229" t="s">
        <v>340</v>
      </c>
    </row>
    <row r="4" spans="2:11" hidden="1" x14ac:dyDescent="0.25">
      <c r="B4" s="333" t="s">
        <v>341</v>
      </c>
      <c r="C4" s="227" t="s">
        <v>342</v>
      </c>
      <c r="D4" s="230"/>
      <c r="E4" s="230"/>
      <c r="F4" s="230"/>
      <c r="G4" s="231"/>
      <c r="H4" s="231"/>
      <c r="I4" s="232"/>
    </row>
    <row r="5" spans="2:11" hidden="1" x14ac:dyDescent="0.25">
      <c r="B5" s="333"/>
      <c r="C5" s="227" t="s">
        <v>343</v>
      </c>
      <c r="D5" s="230"/>
      <c r="E5" s="230"/>
      <c r="F5" s="230"/>
      <c r="G5" s="231"/>
      <c r="H5" s="231"/>
      <c r="I5" s="232"/>
    </row>
    <row r="6" spans="2:11" hidden="1" x14ac:dyDescent="0.25">
      <c r="B6" s="333"/>
      <c r="C6" s="227" t="s">
        <v>344</v>
      </c>
      <c r="D6" s="230"/>
      <c r="E6" s="230"/>
      <c r="F6" s="230"/>
      <c r="G6" s="231"/>
      <c r="H6" s="231"/>
      <c r="I6" s="232"/>
    </row>
    <row r="7" spans="2:11" ht="31.5" hidden="1" x14ac:dyDescent="0.25">
      <c r="B7" s="333" t="s">
        <v>345</v>
      </c>
      <c r="C7" s="227" t="s">
        <v>346</v>
      </c>
      <c r="D7" s="230"/>
      <c r="E7" s="230"/>
      <c r="F7" s="230"/>
      <c r="G7" s="231"/>
      <c r="H7" s="231"/>
      <c r="I7" s="232"/>
    </row>
    <row r="8" spans="2:11" ht="31.5" hidden="1" x14ac:dyDescent="0.25">
      <c r="B8" s="333"/>
      <c r="C8" s="227" t="s">
        <v>347</v>
      </c>
      <c r="D8" s="230"/>
      <c r="E8" s="230"/>
      <c r="F8" s="230"/>
      <c r="G8" s="231"/>
      <c r="H8" s="231"/>
      <c r="I8" s="232"/>
    </row>
    <row r="9" spans="2:11" ht="31.5" hidden="1" x14ac:dyDescent="0.25">
      <c r="B9" s="333"/>
      <c r="C9" s="227" t="s">
        <v>348</v>
      </c>
      <c r="D9" s="230"/>
      <c r="E9" s="230"/>
      <c r="F9" s="230"/>
      <c r="G9" s="227"/>
      <c r="H9" s="227"/>
      <c r="I9" s="229"/>
    </row>
    <row r="10" spans="2:11" ht="31.5" hidden="1" x14ac:dyDescent="0.25">
      <c r="B10" s="333"/>
      <c r="C10" s="227" t="s">
        <v>349</v>
      </c>
      <c r="D10" s="230"/>
      <c r="E10" s="230"/>
      <c r="F10" s="230"/>
      <c r="G10" s="233"/>
      <c r="H10" s="233"/>
      <c r="I10" s="232"/>
    </row>
    <row r="11" spans="2:11" ht="31.5" hidden="1" x14ac:dyDescent="0.25">
      <c r="B11" s="333"/>
      <c r="C11" s="227" t="s">
        <v>350</v>
      </c>
      <c r="D11" s="230"/>
      <c r="E11" s="230"/>
      <c r="F11" s="230"/>
      <c r="G11" s="231"/>
      <c r="H11" s="231"/>
      <c r="I11" s="232"/>
      <c r="J11" s="235"/>
    </row>
    <row r="12" spans="2:11" hidden="1" x14ac:dyDescent="0.25">
      <c r="B12" s="228" t="s">
        <v>351</v>
      </c>
      <c r="C12" s="227" t="s">
        <v>352</v>
      </c>
      <c r="D12" s="236"/>
      <c r="E12" s="236"/>
      <c r="F12" s="236"/>
      <c r="G12" s="227" t="s">
        <v>353</v>
      </c>
      <c r="H12" s="227"/>
      <c r="I12" s="231"/>
    </row>
    <row r="13" spans="2:11" hidden="1" x14ac:dyDescent="0.25">
      <c r="B13" s="238"/>
      <c r="C13" s="239"/>
      <c r="D13" s="240"/>
      <c r="E13" s="240"/>
      <c r="F13" s="240"/>
      <c r="G13" s="239"/>
      <c r="H13" s="239"/>
      <c r="I13" s="239"/>
    </row>
    <row r="14" spans="2:11" x14ac:dyDescent="0.25">
      <c r="B14" s="276" t="s">
        <v>354</v>
      </c>
      <c r="C14" s="227"/>
      <c r="D14" s="228" t="s">
        <v>335</v>
      </c>
      <c r="E14" s="228" t="s">
        <v>336</v>
      </c>
      <c r="F14" s="228" t="s">
        <v>337</v>
      </c>
      <c r="G14" s="227" t="s">
        <v>338</v>
      </c>
      <c r="H14" s="227"/>
      <c r="I14" s="229" t="s">
        <v>355</v>
      </c>
    </row>
    <row r="15" spans="2:11" ht="141.75" x14ac:dyDescent="0.25">
      <c r="B15" s="333" t="s">
        <v>341</v>
      </c>
      <c r="C15" s="227" t="s">
        <v>342</v>
      </c>
      <c r="D15" s="230" t="s">
        <v>335</v>
      </c>
      <c r="E15" s="228"/>
      <c r="F15" s="228"/>
      <c r="G15" s="278" t="s">
        <v>439</v>
      </c>
      <c r="H15" s="278"/>
      <c r="I15" s="232">
        <v>3</v>
      </c>
    </row>
    <row r="16" spans="2:11" ht="78.75" x14ac:dyDescent="0.25">
      <c r="B16" s="333"/>
      <c r="C16" s="227" t="s">
        <v>343</v>
      </c>
      <c r="D16" s="230" t="s">
        <v>335</v>
      </c>
      <c r="E16" s="228"/>
      <c r="F16" s="228"/>
      <c r="G16" s="278" t="s">
        <v>440</v>
      </c>
      <c r="H16" s="278"/>
      <c r="I16" s="232">
        <v>5</v>
      </c>
    </row>
    <row r="17" spans="2:10" ht="195.75" x14ac:dyDescent="0.25">
      <c r="B17" s="333"/>
      <c r="C17" s="227" t="s">
        <v>415</v>
      </c>
      <c r="D17" s="230" t="s">
        <v>335</v>
      </c>
      <c r="E17" s="228"/>
      <c r="F17" s="228"/>
      <c r="G17" s="278" t="s">
        <v>441</v>
      </c>
      <c r="H17" s="278"/>
      <c r="I17" s="232">
        <v>5</v>
      </c>
    </row>
    <row r="18" spans="2:10" ht="208.5" customHeight="1" x14ac:dyDescent="0.25">
      <c r="B18" s="333" t="s">
        <v>281</v>
      </c>
      <c r="C18" s="227" t="s">
        <v>357</v>
      </c>
      <c r="D18" s="230" t="s">
        <v>335</v>
      </c>
      <c r="E18" s="228"/>
      <c r="F18" s="228"/>
      <c r="G18" s="278" t="s">
        <v>442</v>
      </c>
      <c r="H18" s="278"/>
      <c r="I18" s="232">
        <v>5</v>
      </c>
    </row>
    <row r="19" spans="2:10" ht="358.5" customHeight="1" x14ac:dyDescent="0.25">
      <c r="B19" s="333"/>
      <c r="C19" s="227" t="s">
        <v>358</v>
      </c>
      <c r="D19" s="230" t="s">
        <v>335</v>
      </c>
      <c r="E19" s="228"/>
      <c r="F19" s="228"/>
      <c r="G19" s="281" t="s">
        <v>443</v>
      </c>
      <c r="H19" s="281"/>
      <c r="I19" s="232">
        <v>5</v>
      </c>
    </row>
    <row r="20" spans="2:10" ht="362.25" x14ac:dyDescent="0.25">
      <c r="B20" s="333"/>
      <c r="C20" s="227" t="s">
        <v>359</v>
      </c>
      <c r="D20" s="230" t="s">
        <v>335</v>
      </c>
      <c r="E20" s="228"/>
      <c r="F20" s="228"/>
      <c r="G20" s="278" t="s">
        <v>444</v>
      </c>
      <c r="H20" s="278"/>
      <c r="I20" s="232">
        <v>5</v>
      </c>
    </row>
    <row r="21" spans="2:10" ht="167.25" customHeight="1" x14ac:dyDescent="0.25">
      <c r="B21" s="333"/>
      <c r="C21" s="227" t="s">
        <v>360</v>
      </c>
      <c r="D21" s="232" t="s">
        <v>335</v>
      </c>
      <c r="E21" s="228"/>
      <c r="F21" s="229"/>
      <c r="G21" s="278" t="s">
        <v>445</v>
      </c>
      <c r="H21" s="278"/>
      <c r="I21" s="232">
        <v>5</v>
      </c>
    </row>
    <row r="22" spans="2:10" ht="205.5" thickBot="1" x14ac:dyDescent="0.3">
      <c r="B22" s="333"/>
      <c r="C22" s="227" t="s">
        <v>361</v>
      </c>
      <c r="D22" s="230" t="s">
        <v>335</v>
      </c>
      <c r="E22" s="228"/>
      <c r="F22" s="228"/>
      <c r="G22" s="231" t="s">
        <v>446</v>
      </c>
      <c r="H22" s="231"/>
      <c r="I22" s="232">
        <v>5</v>
      </c>
    </row>
    <row r="23" spans="2:10" ht="16.5" thickBot="1" x14ac:dyDescent="0.3">
      <c r="B23" s="228" t="s">
        <v>351</v>
      </c>
      <c r="C23" s="227" t="s">
        <v>352</v>
      </c>
      <c r="D23" s="230">
        <v>8</v>
      </c>
      <c r="E23" s="228">
        <v>0</v>
      </c>
      <c r="F23" s="228">
        <v>0</v>
      </c>
      <c r="G23" s="227" t="s">
        <v>353</v>
      </c>
      <c r="H23" s="227"/>
      <c r="I23" s="258">
        <f>SUM(I15:I22)</f>
        <v>38</v>
      </c>
      <c r="J23" s="259">
        <f>I23/40</f>
        <v>0.95</v>
      </c>
    </row>
    <row r="24" spans="2:10" ht="6.75" customHeight="1" x14ac:dyDescent="0.25">
      <c r="B24" s="242"/>
      <c r="C24" s="243"/>
      <c r="D24" s="244"/>
      <c r="E24" s="244"/>
      <c r="F24" s="244"/>
      <c r="G24" s="243"/>
      <c r="H24" s="243"/>
      <c r="I24" s="243"/>
    </row>
    <row r="25" spans="2:10" hidden="1" x14ac:dyDescent="0.25">
      <c r="B25" s="226" t="s">
        <v>362</v>
      </c>
      <c r="C25" s="227"/>
      <c r="D25" s="228" t="s">
        <v>335</v>
      </c>
      <c r="E25" s="228" t="s">
        <v>336</v>
      </c>
      <c r="F25" s="228" t="s">
        <v>337</v>
      </c>
      <c r="G25" s="227" t="s">
        <v>338</v>
      </c>
      <c r="H25" s="227"/>
      <c r="I25" s="229" t="s">
        <v>355</v>
      </c>
    </row>
    <row r="26" spans="2:10" hidden="1" x14ac:dyDescent="0.25">
      <c r="B26" s="333" t="s">
        <v>341</v>
      </c>
      <c r="C26" s="227" t="s">
        <v>342</v>
      </c>
      <c r="D26" s="247"/>
      <c r="E26" s="240"/>
      <c r="F26" s="247"/>
      <c r="G26" s="231"/>
      <c r="H26" s="231"/>
      <c r="I26" s="232"/>
    </row>
    <row r="27" spans="2:10" hidden="1" x14ac:dyDescent="0.25">
      <c r="B27" s="333"/>
      <c r="C27" s="227" t="s">
        <v>343</v>
      </c>
      <c r="D27" s="240"/>
      <c r="E27" s="247"/>
      <c r="F27" s="247"/>
      <c r="G27" s="231"/>
      <c r="H27" s="231"/>
      <c r="I27" s="232"/>
    </row>
    <row r="28" spans="2:10" ht="63" hidden="1" x14ac:dyDescent="0.25">
      <c r="B28" s="333"/>
      <c r="C28" s="227" t="s">
        <v>356</v>
      </c>
      <c r="D28" s="240"/>
      <c r="E28" s="247"/>
      <c r="F28" s="247"/>
      <c r="G28" s="231"/>
      <c r="H28" s="231"/>
      <c r="I28" s="232"/>
    </row>
    <row r="29" spans="2:10" hidden="1" x14ac:dyDescent="0.25">
      <c r="B29" s="333" t="s">
        <v>367</v>
      </c>
      <c r="C29" s="227" t="s">
        <v>368</v>
      </c>
      <c r="D29" s="247"/>
      <c r="E29" s="247"/>
      <c r="F29" s="247"/>
      <c r="G29" s="227"/>
      <c r="H29" s="227"/>
      <c r="I29" s="229"/>
    </row>
    <row r="30" spans="2:10" ht="31.5" hidden="1" x14ac:dyDescent="0.25">
      <c r="B30" s="333"/>
      <c r="C30" s="227" t="s">
        <v>369</v>
      </c>
      <c r="D30" s="247"/>
      <c r="E30" s="247"/>
      <c r="F30" s="247"/>
      <c r="G30" s="227"/>
      <c r="H30" s="227"/>
      <c r="I30" s="229"/>
    </row>
    <row r="31" spans="2:10" hidden="1" x14ac:dyDescent="0.25">
      <c r="B31" s="333"/>
      <c r="C31" s="227" t="s">
        <v>370</v>
      </c>
      <c r="D31" s="247"/>
      <c r="E31" s="247"/>
      <c r="F31" s="247"/>
      <c r="G31" s="227"/>
      <c r="H31" s="227"/>
      <c r="I31" s="229"/>
    </row>
    <row r="32" spans="2:10" hidden="1" x14ac:dyDescent="0.25">
      <c r="B32" s="333"/>
      <c r="C32" s="227" t="s">
        <v>371</v>
      </c>
      <c r="D32" s="247"/>
      <c r="E32" s="247"/>
      <c r="F32" s="247"/>
      <c r="G32" s="227"/>
      <c r="H32" s="227"/>
      <c r="I32" s="229"/>
    </row>
    <row r="33" spans="1:9" ht="31.5" hidden="1" x14ac:dyDescent="0.25">
      <c r="B33" s="333"/>
      <c r="C33" s="227" t="s">
        <v>372</v>
      </c>
      <c r="D33" s="247"/>
      <c r="E33" s="247"/>
      <c r="F33" s="247"/>
      <c r="G33" s="227"/>
      <c r="H33" s="227"/>
      <c r="I33" s="229"/>
    </row>
    <row r="34" spans="1:9" hidden="1" x14ac:dyDescent="0.25">
      <c r="B34" s="333" t="s">
        <v>373</v>
      </c>
      <c r="C34" s="227" t="s">
        <v>374</v>
      </c>
      <c r="D34" s="240"/>
      <c r="E34" s="247"/>
      <c r="F34" s="247"/>
      <c r="G34" s="231"/>
      <c r="H34" s="231"/>
      <c r="I34" s="232"/>
    </row>
    <row r="35" spans="1:9" hidden="1" x14ac:dyDescent="0.25">
      <c r="B35" s="333"/>
      <c r="C35" s="227" t="s">
        <v>377</v>
      </c>
      <c r="D35" s="247"/>
      <c r="E35" s="247"/>
      <c r="F35" s="240"/>
      <c r="G35" s="231"/>
      <c r="H35" s="231"/>
      <c r="I35" s="229"/>
    </row>
    <row r="36" spans="1:9" hidden="1" x14ac:dyDescent="0.25">
      <c r="B36" s="333"/>
      <c r="C36" s="227" t="s">
        <v>379</v>
      </c>
      <c r="D36" s="240"/>
      <c r="E36" s="247"/>
      <c r="F36" s="247"/>
      <c r="G36" s="231"/>
      <c r="H36" s="231"/>
      <c r="I36" s="232"/>
    </row>
    <row r="37" spans="1:9" hidden="1" x14ac:dyDescent="0.25">
      <c r="B37" s="333"/>
      <c r="C37" s="227" t="s">
        <v>381</v>
      </c>
      <c r="D37" s="247"/>
      <c r="E37" s="247"/>
      <c r="F37" s="240"/>
      <c r="G37" s="231"/>
      <c r="H37" s="231"/>
      <c r="I37" s="229"/>
    </row>
    <row r="38" spans="1:9" hidden="1" x14ac:dyDescent="0.25">
      <c r="B38" s="333"/>
      <c r="C38" s="227" t="s">
        <v>383</v>
      </c>
      <c r="D38" s="247"/>
      <c r="E38" s="240"/>
      <c r="F38" s="247"/>
      <c r="G38" s="231"/>
      <c r="H38" s="231"/>
      <c r="I38" s="232"/>
    </row>
    <row r="39" spans="1:9" hidden="1" x14ac:dyDescent="0.25">
      <c r="B39" s="228" t="s">
        <v>351</v>
      </c>
      <c r="C39" s="227" t="s">
        <v>352</v>
      </c>
      <c r="D39" s="236"/>
      <c r="E39" s="228"/>
      <c r="F39" s="228"/>
      <c r="G39" s="227" t="s">
        <v>353</v>
      </c>
      <c r="H39" s="227"/>
      <c r="I39" s="231"/>
    </row>
    <row r="40" spans="1:9" x14ac:dyDescent="0.25">
      <c r="B40" s="260"/>
    </row>
    <row r="42" spans="1:9" x14ac:dyDescent="0.25">
      <c r="A42" s="261"/>
      <c r="B42" s="221"/>
      <c r="D42" s="221"/>
      <c r="F42" s="221"/>
    </row>
    <row r="43" spans="1:9" x14ac:dyDescent="0.25">
      <c r="C43" s="334" t="s">
        <v>385</v>
      </c>
      <c r="D43" s="334"/>
      <c r="E43" s="334"/>
      <c r="F43" s="334"/>
      <c r="G43" s="334"/>
      <c r="H43" s="334"/>
      <c r="I43" s="334"/>
    </row>
    <row r="44" spans="1:9" ht="31.5" x14ac:dyDescent="0.25">
      <c r="C44" s="224"/>
      <c r="D44" s="221" t="s">
        <v>386</v>
      </c>
      <c r="E44" s="262" t="s">
        <v>387</v>
      </c>
      <c r="F44" s="221"/>
      <c r="H44" s="222"/>
    </row>
    <row r="45" spans="1:9" ht="31.5" x14ac:dyDescent="0.25">
      <c r="C45" s="263" t="s">
        <v>388</v>
      </c>
      <c r="D45" s="264" t="s">
        <v>389</v>
      </c>
      <c r="E45" s="265" t="s">
        <v>390</v>
      </c>
      <c r="I45" s="222"/>
    </row>
    <row r="46" spans="1:9" ht="31.5" x14ac:dyDescent="0.25">
      <c r="C46" s="263" t="s">
        <v>391</v>
      </c>
      <c r="D46" s="264" t="s">
        <v>392</v>
      </c>
      <c r="E46" s="265" t="s">
        <v>393</v>
      </c>
      <c r="I46" s="222"/>
    </row>
    <row r="47" spans="1:9" x14ac:dyDescent="0.25">
      <c r="C47" s="263" t="s">
        <v>394</v>
      </c>
      <c r="D47" s="264">
        <v>5</v>
      </c>
      <c r="E47" s="265">
        <v>1</v>
      </c>
      <c r="I47" s="222"/>
    </row>
  </sheetData>
  <mergeCells count="9">
    <mergeCell ref="B29:B33"/>
    <mergeCell ref="B34:B38"/>
    <mergeCell ref="C43:I43"/>
    <mergeCell ref="C2:I2"/>
    <mergeCell ref="B4:B6"/>
    <mergeCell ref="B7:B11"/>
    <mergeCell ref="B15:B17"/>
    <mergeCell ref="B18:B22"/>
    <mergeCell ref="B26:B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PRISMA Map</vt:lpstr>
      <vt:lpstr>Exported records</vt:lpstr>
      <vt:lpstr>Review of Search Strings</vt:lpstr>
      <vt:lpstr>Executed Searches</vt:lpstr>
      <vt:lpstr>Assessment CEBMA</vt:lpstr>
      <vt:lpstr>Outcome of Assessment</vt:lpstr>
      <vt:lpstr>MMAT Arn Qul</vt:lpstr>
      <vt:lpstr>MMAT Auv Qul</vt:lpstr>
      <vt:lpstr>MMAT Auv 2 Qul</vt:lpstr>
      <vt:lpstr>MMAT Dal Qul</vt:lpstr>
      <vt:lpstr>MMAT Kar Qul</vt:lpstr>
      <vt:lpstr>MMAT Mub Qun</vt:lpstr>
      <vt:lpstr>MMAT Mut Qun</vt:lpstr>
      <vt:lpstr>MMAT Myl Qul</vt:lpstr>
      <vt:lpstr>MMAT Nin Qul</vt:lpstr>
      <vt:lpstr>MMAT Sha Qul</vt:lpstr>
      <vt:lpstr>MMAT Sol Qul</vt:lpstr>
      <vt:lpstr>MMAT Tur Qul</vt:lpstr>
      <vt:lpstr>MMAT Yos Qun</vt:lpstr>
      <vt:lpstr>MMAT Doeleman</vt:lpstr>
      <vt:lpstr>Topic</vt:lpstr>
      <vt:lpstr>Exemplar Articles</vt:lpstr>
      <vt:lpstr>Keywords</vt:lpstr>
      <vt:lpstr>Testing exemplars</vt:lpstr>
      <vt:lpstr>Copyright</vt:lpstr>
      <vt:lpstr>Results summary</vt:lpstr>
      <vt:lpstr>QA</vt:lpstr>
      <vt:lpstr>PRISMA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Rosie Hanneke</dc:creator>
  <cp:keywords/>
  <dc:description/>
  <cp:lastModifiedBy>Monika Cooper</cp:lastModifiedBy>
  <cp:revision/>
  <dcterms:created xsi:type="dcterms:W3CDTF">2015-02-16T22:23:58Z</dcterms:created>
  <dcterms:modified xsi:type="dcterms:W3CDTF">2023-02-14T11:38:15Z</dcterms:modified>
  <cp:category/>
  <cp:contentStatus/>
</cp:coreProperties>
</file>